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-15" windowWidth="12975" windowHeight="7755"/>
  </bookViews>
  <sheets>
    <sheet name="Таблица3" sheetId="5" r:id="rId1"/>
  </sheets>
  <definedNames>
    <definedName name="_Date_">#REF!</definedName>
    <definedName name="_Otchet_Period_Source__AT_ObjectName">#REF!</definedName>
    <definedName name="_PBuh_">Таблица3!#REF!</definedName>
    <definedName name="_PBuhN_">Таблица3!#REF!</definedName>
    <definedName name="_Period_">#REF!</definedName>
    <definedName name="_PRuk_">Таблица3!#REF!</definedName>
    <definedName name="_PRukN_">Таблица3!#REF!</definedName>
  </definedNames>
  <calcPr calcId="125725"/>
</workbook>
</file>

<file path=xl/calcChain.xml><?xml version="1.0" encoding="utf-8"?>
<calcChain xmlns="http://schemas.openxmlformats.org/spreadsheetml/2006/main">
  <c r="E31" i="5"/>
  <c r="F31"/>
  <c r="G31"/>
  <c r="H31"/>
  <c r="I31"/>
  <c r="J31"/>
  <c r="K31"/>
  <c r="L31"/>
  <c r="E38"/>
  <c r="E37" s="1"/>
  <c r="E36" s="1"/>
  <c r="F38"/>
  <c r="F37" s="1"/>
  <c r="F36" s="1"/>
  <c r="G38"/>
  <c r="G37" s="1"/>
  <c r="G36" s="1"/>
  <c r="H38"/>
  <c r="H37"/>
  <c r="H36" s="1"/>
  <c r="I38"/>
  <c r="I37" s="1"/>
  <c r="I36" s="1"/>
  <c r="J38"/>
  <c r="J37"/>
  <c r="J36" s="1"/>
  <c r="K38"/>
  <c r="K37" s="1"/>
  <c r="K36" s="1"/>
  <c r="L38"/>
  <c r="L37"/>
  <c r="L36" s="1"/>
  <c r="E34"/>
  <c r="F34"/>
  <c r="G34"/>
  <c r="H34"/>
  <c r="I34"/>
  <c r="J34"/>
  <c r="K34"/>
  <c r="L34"/>
  <c r="E33"/>
  <c r="F33"/>
  <c r="G33"/>
  <c r="H33"/>
  <c r="I33"/>
  <c r="J33"/>
  <c r="K33"/>
  <c r="L33"/>
  <c r="E32"/>
  <c r="F32"/>
  <c r="G32"/>
  <c r="H32"/>
  <c r="I32"/>
  <c r="J32"/>
  <c r="K32"/>
  <c r="L32"/>
  <c r="E29"/>
  <c r="F29"/>
  <c r="G29"/>
  <c r="H29"/>
  <c r="I29"/>
  <c r="I26" s="1"/>
  <c r="I25" s="1"/>
  <c r="I18" s="1"/>
  <c r="J29"/>
  <c r="K29"/>
  <c r="L29"/>
  <c r="L26" s="1"/>
  <c r="L25" s="1"/>
  <c r="E27"/>
  <c r="F27"/>
  <c r="G27"/>
  <c r="H27"/>
  <c r="I27"/>
  <c r="J27"/>
  <c r="K27"/>
  <c r="L27"/>
  <c r="E26"/>
  <c r="E25" s="1"/>
  <c r="E18" s="1"/>
  <c r="F26"/>
  <c r="G26"/>
  <c r="H26"/>
  <c r="H25"/>
  <c r="J26"/>
  <c r="K26"/>
  <c r="K25" s="1"/>
  <c r="K18" s="1"/>
  <c r="F25"/>
  <c r="G25"/>
  <c r="G18" s="1"/>
  <c r="J25"/>
  <c r="E23"/>
  <c r="F23"/>
  <c r="G23"/>
  <c r="H23"/>
  <c r="I23"/>
  <c r="J23"/>
  <c r="K23"/>
  <c r="L23"/>
  <c r="E21"/>
  <c r="F21"/>
  <c r="G21"/>
  <c r="H21"/>
  <c r="H20" s="1"/>
  <c r="H18" s="1"/>
  <c r="I21"/>
  <c r="J21"/>
  <c r="K21"/>
  <c r="L21"/>
  <c r="E20"/>
  <c r="F20"/>
  <c r="G20"/>
  <c r="I20"/>
  <c r="J20"/>
  <c r="J18" s="1"/>
  <c r="K20"/>
  <c r="L20"/>
  <c r="F18"/>
  <c r="D27"/>
  <c r="D26" s="1"/>
  <c r="D25" s="1"/>
  <c r="E17"/>
  <c r="F17"/>
  <c r="G17"/>
  <c r="H17"/>
  <c r="I17"/>
  <c r="J17"/>
  <c r="K17"/>
  <c r="L17"/>
  <c r="D29"/>
  <c r="D23"/>
  <c r="D20" s="1"/>
  <c r="D21"/>
  <c r="D31"/>
  <c r="D17"/>
  <c r="D34"/>
  <c r="D33"/>
  <c r="D32" s="1"/>
  <c r="D38"/>
  <c r="D37" s="1"/>
  <c r="D36" s="1"/>
  <c r="D18" l="1"/>
  <c r="L18"/>
</calcChain>
</file>

<file path=xl/sharedStrings.xml><?xml version="1.0" encoding="utf-8"?>
<sst xmlns="http://schemas.openxmlformats.org/spreadsheetml/2006/main" count="74" uniqueCount="69">
  <si>
    <t>Кредиты кредитных организаций в валюте  Российской Федерации</t>
  </si>
  <si>
    <t>Получение кредитов от кредитных организаций в  валюте Российской Федерации</t>
  </si>
  <si>
    <t>Получение кредитов от кредитных организаций  бюджетами городских округов в валюте  Российской Федерации</t>
  </si>
  <si>
    <t>Бюджетные кредиты от других бюджетов бюджетной  системы Российской Федерации</t>
  </si>
  <si>
    <t>Изменение остатков средств на счетах по учету 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</si>
  <si>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</si>
  <si>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</si>
  <si>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 бюджетов</t>
  </si>
  <si>
    <t>Увеличение прочих остатков денежных средств  бюджетов городских округов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</si>
  <si>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</si>
  <si>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</si>
  <si>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</si>
  <si>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Уменьшение прочих остатков денежных средств  бюджетов городских округов</t>
  </si>
  <si>
    <t>9</t>
  </si>
  <si>
    <t>10</t>
  </si>
  <si>
    <t>11</t>
  </si>
  <si>
    <t>5</t>
  </si>
  <si>
    <t xml:space="preserve"> Наименование показателя</t>
  </si>
  <si>
    <t>6</t>
  </si>
  <si>
    <t>7</t>
  </si>
  <si>
    <t>8</t>
  </si>
  <si>
    <t>Исполнено</t>
  </si>
  <si>
    <t xml:space="preserve"> по кодам классификации источников финансирования дефицитов бюджетов</t>
  </si>
  <si>
    <t>Код листа</t>
  </si>
  <si>
    <t>2</t>
  </si>
  <si>
    <t>Дефицит (-) / профицит (+) бюджета города Георгиевска</t>
  </si>
  <si>
    <t xml:space="preserve">ИСТОЧНИКИ ФИНАНСИРОВАНИЯ ДЕФИЦИТА БЮДЖЕТА </t>
  </si>
  <si>
    <t>Всего доходов бюджета города Георгиевска</t>
  </si>
  <si>
    <t>-</t>
  </si>
  <si>
    <t>Всего расходов бюджета города Георгиевска</t>
  </si>
  <si>
    <t>Всего источников финансирования дефицита бюджета города Георгиевска</t>
  </si>
  <si>
    <t>в том числе:</t>
  </si>
  <si>
    <t xml:space="preserve">Код  бюджетной классификации </t>
  </si>
  <si>
    <t>Утверждено</t>
  </si>
  <si>
    <t>604 01 02 00 00 00 0000 000</t>
  </si>
  <si>
    <t>604 01 02 00 00 00 0000 700</t>
  </si>
  <si>
    <t>604 01 02 00 00 04 0000 710</t>
  </si>
  <si>
    <t>604 01 03 00 00 00 0000 000</t>
  </si>
  <si>
    <t>604 01 05 00 00 00 0000 000</t>
  </si>
  <si>
    <t>604 01 05 00 00 00 0000 500</t>
  </si>
  <si>
    <t>604 01 05 02 00 00 0000 500</t>
  </si>
  <si>
    <t>604 01 05 02 01 00 0000 510</t>
  </si>
  <si>
    <t>604 01 05 02 01 04 0000 510</t>
  </si>
  <si>
    <t>604 01 05 00 00 00 0000 600</t>
  </si>
  <si>
    <t>604 01 05 02 00 00 0000 600</t>
  </si>
  <si>
    <t>604 01 05 02 01 00 0000 610</t>
  </si>
  <si>
    <t>604 01 05 02 01 04 0000 610</t>
  </si>
  <si>
    <t>Погашение кредитов, предоставленных кредитными организациями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</si>
  <si>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</si>
  <si>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604 01 02 00 00 00 0000 800</t>
  </si>
  <si>
    <t>604 01 02 00 00 04 0000 810</t>
  </si>
  <si>
    <t>604 01 03 01 00 00 0000 000</t>
  </si>
  <si>
    <t>604 01 03 01 00 00 0000 800</t>
  </si>
  <si>
    <t>604 01 03 01 00 04 0000 810</t>
  </si>
  <si>
    <t xml:space="preserve">Бюджетные кредиты от других бюджетов бюджетной системы Российской Федерации в валюте Российской Федерации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</si>
  <si>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</si>
  <si>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городских округов кредитов  от других бюджетов бюджетной системы Российской Федерации в валюте Российской Федерации</t>
  </si>
  <si>
    <t>ГОРОДА ГЕОРГИЕВСКА  ЗА 2014 ГОД</t>
  </si>
  <si>
    <t>604 01 03 01 00 04 0000 710</t>
  </si>
  <si>
    <t>604 01 03 01 00 00 0000 700</t>
  </si>
  <si>
    <t>Получение бюджетами городских округов кредитов от других бюджетов бюджетной системы Российской Федерации в валюте Российской Федерации</t>
  </si>
  <si>
    <t>Глава города Георгиевска</t>
  </si>
  <si>
    <t>Л.А. Козина</t>
  </si>
  <si>
    <t xml:space="preserve">                         от 27 мая 2015 года № 519-50</t>
  </si>
  <si>
    <t xml:space="preserve">                                            города Георгиевска</t>
  </si>
  <si>
    <t xml:space="preserve">                                        к решению Думы </t>
  </si>
  <si>
    <t xml:space="preserve">                                         ПРИЛОЖЕНИЕ 5</t>
  </si>
  <si>
    <t>(тыс. рублей)</t>
  </si>
  <si>
    <t xml:space="preserve">                    Л.А. Козина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</si>
</sst>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Arial Cyr"/>
      <family val="2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sz val="14"/>
      <name val="Times New Roman"/>
      <family val="1"/>
      <charset val="1"/>
    </font>
    <font>
      <sz val="14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14"/>
      <color rgb="FFFF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horizontal="left"/>
    </xf>
    <xf numFmtId="49" fontId="3" fillId="0" borderId="0" xfId="0" applyNumberFormat="1" applyFont="1" applyBorder="1" applyAlignment="1"/>
    <xf numFmtId="49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49" fontId="1" fillId="0" borderId="0" xfId="0" applyNumberFormat="1" applyFont="1" applyBorder="1" applyAlignment="1">
      <alignment horizontal="center"/>
    </xf>
    <xf numFmtId="0" fontId="2" fillId="0" borderId="0" xfId="0" applyFont="1" applyBorder="1" applyAlignment="1"/>
    <xf numFmtId="0" fontId="4" fillId="0" borderId="0" xfId="0" applyFont="1" applyBorder="1"/>
    <xf numFmtId="0" fontId="0" fillId="0" borderId="0" xfId="0" applyBorder="1"/>
    <xf numFmtId="4" fontId="2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 vertical="center" wrapText="1"/>
    </xf>
    <xf numFmtId="4" fontId="6" fillId="0" borderId="0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0" fontId="8" fillId="0" borderId="0" xfId="0" applyFont="1" applyBorder="1" applyAlignment="1"/>
    <xf numFmtId="49" fontId="9" fillId="0" borderId="1" xfId="0" applyNumberFormat="1" applyFont="1" applyBorder="1" applyAlignment="1">
      <alignment horizontal="left"/>
    </xf>
    <xf numFmtId="0" fontId="9" fillId="0" borderId="0" xfId="0" applyFont="1" applyBorder="1"/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right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/>
    </xf>
    <xf numFmtId="3" fontId="7" fillId="0" borderId="2" xfId="0" applyNumberFormat="1" applyFont="1" applyBorder="1" applyAlignment="1">
      <alignment horizontal="center" wrapText="1"/>
    </xf>
    <xf numFmtId="3" fontId="7" fillId="0" borderId="2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/>
    </xf>
    <xf numFmtId="4" fontId="7" fillId="0" borderId="0" xfId="0" applyNumberFormat="1" applyFont="1" applyBorder="1" applyAlignment="1">
      <alignment horizontal="right" wrapText="1"/>
    </xf>
    <xf numFmtId="4" fontId="7" fillId="0" borderId="0" xfId="0" applyNumberFormat="1" applyFont="1"/>
    <xf numFmtId="49" fontId="7" fillId="0" borderId="1" xfId="0" applyNumberFormat="1" applyFont="1" applyBorder="1" applyAlignment="1">
      <alignment horizontal="right"/>
    </xf>
    <xf numFmtId="49" fontId="13" fillId="0" borderId="0" xfId="0" applyNumberFormat="1" applyFont="1" applyBorder="1" applyAlignment="1">
      <alignment horizontal="center"/>
    </xf>
    <xf numFmtId="0" fontId="14" fillId="0" borderId="0" xfId="0" applyFont="1" applyBorder="1"/>
    <xf numFmtId="4" fontId="13" fillId="0" borderId="0" xfId="0" applyNumberFormat="1" applyFont="1" applyBorder="1" applyAlignment="1">
      <alignment horizontal="right" wrapText="1"/>
    </xf>
    <xf numFmtId="3" fontId="13" fillId="0" borderId="0" xfId="0" applyNumberFormat="1" applyFont="1" applyBorder="1" applyAlignment="1">
      <alignment horizontal="right" vertical="center"/>
    </xf>
    <xf numFmtId="4" fontId="13" fillId="0" borderId="0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9" fontId="10" fillId="0" borderId="0" xfId="0" applyNumberFormat="1" applyFont="1" applyAlignment="1">
      <alignment horizontal="right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/>
    </xf>
    <xf numFmtId="49" fontId="7" fillId="0" borderId="0" xfId="0" applyNumberFormat="1" applyFont="1"/>
    <xf numFmtId="0" fontId="7" fillId="0" borderId="0" xfId="0" applyFont="1"/>
    <xf numFmtId="4" fontId="15" fillId="0" borderId="0" xfId="0" applyNumberFormat="1" applyFont="1"/>
    <xf numFmtId="0" fontId="7" fillId="0" borderId="0" xfId="0" applyFont="1" applyFill="1" applyAlignment="1">
      <alignment horizontal="justify" vertical="center" wrapText="1"/>
    </xf>
    <xf numFmtId="0" fontId="7" fillId="0" borderId="0" xfId="0" applyFont="1" applyFill="1" applyAlignment="1">
      <alignment horizontal="center"/>
    </xf>
    <xf numFmtId="49" fontId="7" fillId="0" borderId="0" xfId="0" applyNumberFormat="1" applyFont="1" applyFill="1"/>
    <xf numFmtId="4" fontId="12" fillId="0" borderId="0" xfId="0" applyNumberFormat="1" applyFont="1" applyFill="1" applyAlignment="1"/>
    <xf numFmtId="0" fontId="7" fillId="0" borderId="0" xfId="0" applyFont="1" applyFill="1"/>
    <xf numFmtId="0" fontId="0" fillId="0" borderId="0" xfId="0" applyFill="1"/>
    <xf numFmtId="49" fontId="7" fillId="0" borderId="3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9" fontId="7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N42"/>
  <sheetViews>
    <sheetView tabSelected="1" view="pageBreakPreview" topLeftCell="A32" zoomScale="130" zoomScaleNormal="80" zoomScaleSheetLayoutView="130" workbookViewId="0">
      <selection activeCell="L42" sqref="L42:M42"/>
    </sheetView>
  </sheetViews>
  <sheetFormatPr defaultRowHeight="12.75"/>
  <cols>
    <col min="1" max="1" width="41.28515625" style="8" customWidth="1"/>
    <col min="2" max="2" width="1.28515625" style="8" hidden="1" customWidth="1"/>
    <col min="3" max="3" width="32.5703125" style="8" customWidth="1"/>
    <col min="4" max="4" width="15.85546875" style="13" customWidth="1"/>
    <col min="5" max="5" width="12" style="13" hidden="1" customWidth="1"/>
    <col min="6" max="7" width="6.140625" style="13" hidden="1" customWidth="1"/>
    <col min="8" max="8" width="12.5703125" style="13" hidden="1" customWidth="1"/>
    <col min="9" max="10" width="5.5703125" style="13" hidden="1" customWidth="1"/>
    <col min="11" max="11" width="1" style="13" hidden="1" customWidth="1"/>
    <col min="12" max="12" width="19.28515625" style="13" customWidth="1"/>
    <col min="13" max="16384" width="9.140625" style="8"/>
  </cols>
  <sheetData>
    <row r="1" spans="1:14" ht="15" hidden="1">
      <c r="A1" s="6"/>
      <c r="B1" s="2"/>
      <c r="C1" s="1"/>
      <c r="D1" s="4"/>
      <c r="E1" s="3"/>
      <c r="F1" s="12"/>
      <c r="G1" s="3"/>
      <c r="H1" s="3"/>
      <c r="I1" s="3"/>
      <c r="J1" s="3"/>
      <c r="K1" s="3"/>
      <c r="L1" s="3"/>
    </row>
    <row r="2" spans="1:14" ht="18.75" customHeight="1">
      <c r="A2" s="6"/>
      <c r="B2" s="2"/>
      <c r="C2" s="1"/>
      <c r="D2" s="60" t="s">
        <v>66</v>
      </c>
      <c r="E2" s="60"/>
      <c r="F2" s="60"/>
      <c r="G2" s="60"/>
      <c r="H2" s="60"/>
      <c r="I2" s="60"/>
      <c r="J2" s="60"/>
      <c r="K2" s="60"/>
      <c r="L2" s="60"/>
      <c r="M2" s="60"/>
    </row>
    <row r="3" spans="1:14" ht="18.75" customHeight="1">
      <c r="A3" s="6"/>
      <c r="B3" s="2"/>
      <c r="C3" s="1"/>
      <c r="D3" s="60" t="s">
        <v>65</v>
      </c>
      <c r="E3" s="60"/>
      <c r="F3" s="60"/>
      <c r="G3" s="60"/>
      <c r="H3" s="60"/>
      <c r="I3" s="60"/>
      <c r="J3" s="60"/>
      <c r="K3" s="60"/>
      <c r="L3" s="60"/>
      <c r="M3" s="60"/>
    </row>
    <row r="4" spans="1:14" ht="18.75" customHeight="1">
      <c r="A4" s="6"/>
      <c r="B4" s="2"/>
      <c r="C4" s="1"/>
      <c r="D4" s="60" t="s">
        <v>64</v>
      </c>
      <c r="E4" s="60"/>
      <c r="F4" s="60"/>
      <c r="G4" s="60"/>
      <c r="H4" s="60"/>
      <c r="I4" s="60"/>
      <c r="J4" s="60"/>
      <c r="K4" s="60"/>
      <c r="L4" s="60"/>
      <c r="M4" s="60"/>
    </row>
    <row r="5" spans="1:14" ht="18.75" customHeight="1">
      <c r="A5" s="6"/>
      <c r="B5" s="2"/>
      <c r="C5" s="1"/>
      <c r="D5" s="60" t="s">
        <v>63</v>
      </c>
      <c r="E5" s="60"/>
      <c r="F5" s="60"/>
      <c r="G5" s="60"/>
      <c r="H5" s="60"/>
      <c r="I5" s="60"/>
      <c r="J5" s="60"/>
      <c r="K5" s="60"/>
      <c r="L5" s="60"/>
      <c r="M5" s="60"/>
    </row>
    <row r="6" spans="1:14" ht="18.75">
      <c r="A6" s="6"/>
      <c r="B6" s="2"/>
      <c r="C6" s="1"/>
      <c r="D6" s="4"/>
      <c r="E6" s="3"/>
      <c r="F6" s="12"/>
      <c r="G6" s="3"/>
      <c r="H6" s="3"/>
      <c r="I6" s="3"/>
      <c r="J6" s="3"/>
      <c r="K6" s="3"/>
      <c r="L6" s="34"/>
    </row>
    <row r="7" spans="1:14" ht="15">
      <c r="A7" s="6"/>
      <c r="B7" s="2"/>
      <c r="C7" s="1"/>
      <c r="D7" s="4"/>
      <c r="E7" s="3"/>
      <c r="F7" s="12"/>
      <c r="G7" s="3"/>
      <c r="H7" s="3"/>
      <c r="I7" s="3"/>
      <c r="J7" s="3"/>
      <c r="K7" s="3"/>
      <c r="L7" s="3"/>
    </row>
    <row r="8" spans="1:14" ht="16.5" customHeight="1">
      <c r="A8" s="48" t="s">
        <v>26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</row>
    <row r="9" spans="1:14" ht="19.5" customHeight="1">
      <c r="A9" s="48" t="s">
        <v>57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</row>
    <row r="10" spans="1:14" ht="20.25" customHeight="1">
      <c r="A10" s="48" t="s">
        <v>22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</row>
    <row r="11" spans="1:14" ht="32.25" customHeight="1">
      <c r="A11" s="14"/>
      <c r="B11" s="15"/>
      <c r="C11" s="16"/>
      <c r="D11" s="17"/>
      <c r="E11" s="18"/>
      <c r="F11" s="18"/>
      <c r="G11" s="18"/>
      <c r="H11" s="18"/>
      <c r="I11" s="18"/>
      <c r="J11" s="18"/>
      <c r="K11" s="18"/>
      <c r="L11" s="27" t="s">
        <v>67</v>
      </c>
    </row>
    <row r="12" spans="1:14" s="7" customFormat="1" ht="17.25" customHeight="1">
      <c r="A12" s="49" t="s">
        <v>17</v>
      </c>
      <c r="B12" s="53" t="s">
        <v>23</v>
      </c>
      <c r="C12" s="51" t="s">
        <v>32</v>
      </c>
      <c r="D12" s="54" t="s">
        <v>33</v>
      </c>
      <c r="E12" s="55"/>
      <c r="F12" s="55"/>
      <c r="G12" s="55"/>
      <c r="H12" s="55"/>
      <c r="I12" s="55"/>
      <c r="J12" s="55"/>
      <c r="K12" s="56"/>
      <c r="L12" s="46" t="s">
        <v>21</v>
      </c>
    </row>
    <row r="13" spans="1:14" s="7" customFormat="1" ht="24" customHeight="1">
      <c r="A13" s="50"/>
      <c r="B13" s="52"/>
      <c r="C13" s="52"/>
      <c r="D13" s="57"/>
      <c r="E13" s="58"/>
      <c r="F13" s="58"/>
      <c r="G13" s="58"/>
      <c r="H13" s="58"/>
      <c r="I13" s="58"/>
      <c r="J13" s="58"/>
      <c r="K13" s="59"/>
      <c r="L13" s="47"/>
    </row>
    <row r="14" spans="1:14" s="7" customFormat="1" ht="15" customHeight="1">
      <c r="A14" s="19">
        <v>1</v>
      </c>
      <c r="B14" s="20" t="s">
        <v>24</v>
      </c>
      <c r="C14" s="20" t="s">
        <v>24</v>
      </c>
      <c r="D14" s="21">
        <v>3</v>
      </c>
      <c r="E14" s="22" t="s">
        <v>16</v>
      </c>
      <c r="F14" s="22" t="s">
        <v>18</v>
      </c>
      <c r="G14" s="22" t="s">
        <v>19</v>
      </c>
      <c r="H14" s="22" t="s">
        <v>20</v>
      </c>
      <c r="I14" s="22" t="s">
        <v>13</v>
      </c>
      <c r="J14" s="22" t="s">
        <v>14</v>
      </c>
      <c r="K14" s="22" t="s">
        <v>15</v>
      </c>
      <c r="L14" s="22">
        <v>4</v>
      </c>
    </row>
    <row r="15" spans="1:14" s="7" customFormat="1" ht="35.450000000000003" customHeight="1">
      <c r="A15" s="23" t="s">
        <v>27</v>
      </c>
      <c r="B15" s="24"/>
      <c r="C15" s="24" t="s">
        <v>28</v>
      </c>
      <c r="D15" s="25">
        <v>1414771.47</v>
      </c>
      <c r="E15" s="31"/>
      <c r="F15" s="31"/>
      <c r="G15" s="31"/>
      <c r="H15" s="31"/>
      <c r="I15" s="31"/>
      <c r="J15" s="31"/>
      <c r="K15" s="31"/>
      <c r="L15" s="33">
        <v>1418747.1</v>
      </c>
      <c r="N15" s="11"/>
    </row>
    <row r="16" spans="1:14" s="7" customFormat="1" ht="37.15" customHeight="1">
      <c r="A16" s="23" t="s">
        <v>29</v>
      </c>
      <c r="B16" s="24"/>
      <c r="C16" s="24" t="s">
        <v>28</v>
      </c>
      <c r="D16" s="25">
        <v>1470537.02</v>
      </c>
      <c r="E16" s="31"/>
      <c r="F16" s="31"/>
      <c r="G16" s="31"/>
      <c r="H16" s="31"/>
      <c r="I16" s="31"/>
      <c r="J16" s="31"/>
      <c r="K16" s="31"/>
      <c r="L16" s="33">
        <v>1421292.44</v>
      </c>
    </row>
    <row r="17" spans="1:12" s="7" customFormat="1" ht="37.5" customHeight="1">
      <c r="A17" s="23" t="s">
        <v>25</v>
      </c>
      <c r="B17" s="24"/>
      <c r="C17" s="24" t="s">
        <v>28</v>
      </c>
      <c r="D17" s="25">
        <f>D15-D16</f>
        <v>-55765.550000000047</v>
      </c>
      <c r="E17" s="30">
        <f t="shared" ref="E17:L17" si="0">E15-E16</f>
        <v>0</v>
      </c>
      <c r="F17" s="30">
        <f t="shared" si="0"/>
        <v>0</v>
      </c>
      <c r="G17" s="30">
        <f t="shared" si="0"/>
        <v>0</v>
      </c>
      <c r="H17" s="30">
        <f t="shared" si="0"/>
        <v>0</v>
      </c>
      <c r="I17" s="30">
        <f t="shared" si="0"/>
        <v>0</v>
      </c>
      <c r="J17" s="30">
        <f t="shared" si="0"/>
        <v>0</v>
      </c>
      <c r="K17" s="30">
        <f t="shared" si="0"/>
        <v>0</v>
      </c>
      <c r="L17" s="25">
        <f t="shared" si="0"/>
        <v>-2545.339999999851</v>
      </c>
    </row>
    <row r="18" spans="1:12" s="7" customFormat="1" ht="56.25">
      <c r="A18" s="23" t="s">
        <v>30</v>
      </c>
      <c r="B18" s="24">
        <v>10</v>
      </c>
      <c r="C18" s="24" t="s">
        <v>28</v>
      </c>
      <c r="D18" s="25">
        <f>D20+D25+D31</f>
        <v>55765.549999999952</v>
      </c>
      <c r="E18" s="25">
        <f t="shared" ref="E18:L18" si="1">E20+E25+E31</f>
        <v>940106822.58999991</v>
      </c>
      <c r="F18" s="25">
        <f t="shared" si="1"/>
        <v>-1414801.6600000001</v>
      </c>
      <c r="G18" s="25">
        <f t="shared" si="1"/>
        <v>-1414800.6600000001</v>
      </c>
      <c r="H18" s="25">
        <f t="shared" si="1"/>
        <v>940106825.58999991</v>
      </c>
      <c r="I18" s="25">
        <f t="shared" si="1"/>
        <v>-1414798.6600000001</v>
      </c>
      <c r="J18" s="25">
        <f t="shared" si="1"/>
        <v>-1414797.6600000001</v>
      </c>
      <c r="K18" s="25">
        <f t="shared" si="1"/>
        <v>-1414796.6600000001</v>
      </c>
      <c r="L18" s="25">
        <f t="shared" si="1"/>
        <v>2545.339999999851</v>
      </c>
    </row>
    <row r="19" spans="1:12" s="7" customFormat="1" ht="18.75">
      <c r="A19" s="23" t="s">
        <v>31</v>
      </c>
      <c r="B19" s="24">
        <v>20</v>
      </c>
      <c r="C19" s="24"/>
      <c r="D19" s="30"/>
      <c r="E19" s="32"/>
      <c r="F19" s="32"/>
      <c r="G19" s="32"/>
      <c r="H19" s="32"/>
      <c r="I19" s="32"/>
      <c r="J19" s="32"/>
      <c r="K19" s="32"/>
      <c r="L19" s="32"/>
    </row>
    <row r="20" spans="1:12" s="7" customFormat="1" ht="38.25" customHeight="1">
      <c r="A20" s="23" t="s">
        <v>0</v>
      </c>
      <c r="B20" s="24">
        <v>180</v>
      </c>
      <c r="C20" s="24" t="s">
        <v>34</v>
      </c>
      <c r="D20" s="25">
        <f>SUM(D21+D23)</f>
        <v>8135.6</v>
      </c>
      <c r="E20" s="25">
        <f t="shared" ref="E20:L20" si="2">SUM(E21+E23)</f>
        <v>25104.41</v>
      </c>
      <c r="F20" s="25">
        <f t="shared" si="2"/>
        <v>25105.41</v>
      </c>
      <c r="G20" s="25">
        <f t="shared" si="2"/>
        <v>25106.41</v>
      </c>
      <c r="H20" s="25">
        <f t="shared" si="2"/>
        <v>25107.41</v>
      </c>
      <c r="I20" s="25">
        <f t="shared" si="2"/>
        <v>25108.41</v>
      </c>
      <c r="J20" s="25">
        <f t="shared" si="2"/>
        <v>25109.41</v>
      </c>
      <c r="K20" s="25">
        <f t="shared" si="2"/>
        <v>25110.41</v>
      </c>
      <c r="L20" s="25">
        <f t="shared" si="2"/>
        <v>-7000</v>
      </c>
    </row>
    <row r="21" spans="1:12" s="7" customFormat="1" ht="64.900000000000006" customHeight="1">
      <c r="A21" s="23" t="s">
        <v>1</v>
      </c>
      <c r="B21" s="24">
        <v>190</v>
      </c>
      <c r="C21" s="24" t="s">
        <v>35</v>
      </c>
      <c r="D21" s="25">
        <f>D22</f>
        <v>15135.6</v>
      </c>
      <c r="E21" s="25">
        <f t="shared" ref="E21:L21" si="3">E22</f>
        <v>25104.41</v>
      </c>
      <c r="F21" s="25">
        <f t="shared" si="3"/>
        <v>25105.41</v>
      </c>
      <c r="G21" s="25">
        <f t="shared" si="3"/>
        <v>25106.41</v>
      </c>
      <c r="H21" s="25">
        <f t="shared" si="3"/>
        <v>25107.41</v>
      </c>
      <c r="I21" s="25">
        <f t="shared" si="3"/>
        <v>25108.41</v>
      </c>
      <c r="J21" s="25">
        <f t="shared" si="3"/>
        <v>25109.41</v>
      </c>
      <c r="K21" s="25">
        <f t="shared" si="3"/>
        <v>25110.41</v>
      </c>
      <c r="L21" s="25">
        <f t="shared" si="3"/>
        <v>0</v>
      </c>
    </row>
    <row r="22" spans="1:12" s="7" customFormat="1" ht="77.45" customHeight="1">
      <c r="A22" s="23" t="s">
        <v>2</v>
      </c>
      <c r="B22" s="24">
        <v>225</v>
      </c>
      <c r="C22" s="24" t="s">
        <v>36</v>
      </c>
      <c r="D22" s="25">
        <v>15135.6</v>
      </c>
      <c r="E22" s="30">
        <v>25104.41</v>
      </c>
      <c r="F22" s="30">
        <v>25105.41</v>
      </c>
      <c r="G22" s="30">
        <v>25106.41</v>
      </c>
      <c r="H22" s="30">
        <v>25107.41</v>
      </c>
      <c r="I22" s="30">
        <v>25108.41</v>
      </c>
      <c r="J22" s="30">
        <v>25109.41</v>
      </c>
      <c r="K22" s="30">
        <v>25110.41</v>
      </c>
      <c r="L22" s="25">
        <v>0</v>
      </c>
    </row>
    <row r="23" spans="1:12" s="7" customFormat="1" ht="77.45" customHeight="1">
      <c r="A23" s="23" t="s">
        <v>47</v>
      </c>
      <c r="B23" s="24"/>
      <c r="C23" s="24" t="s">
        <v>49</v>
      </c>
      <c r="D23" s="25">
        <f>SUM(D24)</f>
        <v>-7000</v>
      </c>
      <c r="E23" s="25">
        <f t="shared" ref="E23:L23" si="4">SUM(E24)</f>
        <v>0</v>
      </c>
      <c r="F23" s="25">
        <f t="shared" si="4"/>
        <v>0</v>
      </c>
      <c r="G23" s="25">
        <f t="shared" si="4"/>
        <v>0</v>
      </c>
      <c r="H23" s="25">
        <f t="shared" si="4"/>
        <v>0</v>
      </c>
      <c r="I23" s="25">
        <f t="shared" si="4"/>
        <v>0</v>
      </c>
      <c r="J23" s="25">
        <f t="shared" si="4"/>
        <v>0</v>
      </c>
      <c r="K23" s="25">
        <f t="shared" si="4"/>
        <v>0</v>
      </c>
      <c r="L23" s="25">
        <f t="shared" si="4"/>
        <v>-7000</v>
      </c>
    </row>
    <row r="24" spans="1:12" s="7" customFormat="1" ht="77.45" customHeight="1">
      <c r="A24" s="23" t="s">
        <v>48</v>
      </c>
      <c r="B24" s="24"/>
      <c r="C24" s="24" t="s">
        <v>50</v>
      </c>
      <c r="D24" s="25">
        <v>-7000</v>
      </c>
      <c r="E24" s="30"/>
      <c r="F24" s="30"/>
      <c r="G24" s="30"/>
      <c r="H24" s="30"/>
      <c r="I24" s="30"/>
      <c r="J24" s="30"/>
      <c r="K24" s="30"/>
      <c r="L24" s="25">
        <v>-7000</v>
      </c>
    </row>
    <row r="25" spans="1:12" s="29" customFormat="1" ht="58.9" customHeight="1">
      <c r="A25" s="23" t="s">
        <v>3</v>
      </c>
      <c r="B25" s="24">
        <v>410</v>
      </c>
      <c r="C25" s="24" t="s">
        <v>37</v>
      </c>
      <c r="D25" s="25">
        <f>D26</f>
        <v>5500</v>
      </c>
      <c r="E25" s="25">
        <f t="shared" ref="E25:L25" si="5">E26</f>
        <v>0</v>
      </c>
      <c r="F25" s="25">
        <f t="shared" si="5"/>
        <v>0</v>
      </c>
      <c r="G25" s="25">
        <f t="shared" si="5"/>
        <v>0</v>
      </c>
      <c r="H25" s="25">
        <f t="shared" si="5"/>
        <v>0</v>
      </c>
      <c r="I25" s="25">
        <f t="shared" si="5"/>
        <v>0</v>
      </c>
      <c r="J25" s="25">
        <f t="shared" si="5"/>
        <v>0</v>
      </c>
      <c r="K25" s="25">
        <f t="shared" si="5"/>
        <v>0</v>
      </c>
      <c r="L25" s="25">
        <f t="shared" si="5"/>
        <v>5500</v>
      </c>
    </row>
    <row r="26" spans="1:12" s="29" customFormat="1" ht="80.25" customHeight="1">
      <c r="A26" s="23" t="s">
        <v>54</v>
      </c>
      <c r="B26" s="28">
        <v>525</v>
      </c>
      <c r="C26" s="24" t="s">
        <v>51</v>
      </c>
      <c r="D26" s="25">
        <f>D29+D27</f>
        <v>5500</v>
      </c>
      <c r="E26" s="25">
        <f t="shared" ref="E26:L26" si="6">E29+E27</f>
        <v>0</v>
      </c>
      <c r="F26" s="25">
        <f t="shared" si="6"/>
        <v>0</v>
      </c>
      <c r="G26" s="25">
        <f t="shared" si="6"/>
        <v>0</v>
      </c>
      <c r="H26" s="25">
        <f t="shared" si="6"/>
        <v>0</v>
      </c>
      <c r="I26" s="25">
        <f t="shared" si="6"/>
        <v>0</v>
      </c>
      <c r="J26" s="25">
        <f t="shared" si="6"/>
        <v>0</v>
      </c>
      <c r="K26" s="25">
        <f t="shared" si="6"/>
        <v>0</v>
      </c>
      <c r="L26" s="25">
        <f t="shared" si="6"/>
        <v>5500</v>
      </c>
    </row>
    <row r="27" spans="1:12" s="29" customFormat="1" ht="95.25" customHeight="1">
      <c r="A27" s="23" t="s">
        <v>60</v>
      </c>
      <c r="B27" s="28"/>
      <c r="C27" s="24" t="s">
        <v>59</v>
      </c>
      <c r="D27" s="25">
        <f>D28</f>
        <v>10000</v>
      </c>
      <c r="E27" s="25">
        <f t="shared" ref="E27:L27" si="7">E28</f>
        <v>0</v>
      </c>
      <c r="F27" s="25">
        <f t="shared" si="7"/>
        <v>0</v>
      </c>
      <c r="G27" s="25">
        <f t="shared" si="7"/>
        <v>0</v>
      </c>
      <c r="H27" s="25">
        <f t="shared" si="7"/>
        <v>0</v>
      </c>
      <c r="I27" s="25">
        <f t="shared" si="7"/>
        <v>0</v>
      </c>
      <c r="J27" s="25">
        <f t="shared" si="7"/>
        <v>0</v>
      </c>
      <c r="K27" s="25">
        <f t="shared" si="7"/>
        <v>0</v>
      </c>
      <c r="L27" s="25">
        <f t="shared" si="7"/>
        <v>10000</v>
      </c>
    </row>
    <row r="28" spans="1:12" s="29" customFormat="1" ht="94.5" customHeight="1">
      <c r="A28" s="23" t="s">
        <v>60</v>
      </c>
      <c r="B28" s="28"/>
      <c r="C28" s="24" t="s">
        <v>58</v>
      </c>
      <c r="D28" s="25">
        <v>10000</v>
      </c>
      <c r="E28" s="30"/>
      <c r="F28" s="30"/>
      <c r="G28" s="30"/>
      <c r="H28" s="30"/>
      <c r="I28" s="30"/>
      <c r="J28" s="30"/>
      <c r="K28" s="30"/>
      <c r="L28" s="25">
        <v>10000</v>
      </c>
    </row>
    <row r="29" spans="1:12" s="29" customFormat="1" ht="93.75" customHeight="1">
      <c r="A29" s="23" t="s">
        <v>55</v>
      </c>
      <c r="B29" s="28">
        <v>565</v>
      </c>
      <c r="C29" s="24" t="s">
        <v>52</v>
      </c>
      <c r="D29" s="25">
        <f>SUM(D30)</f>
        <v>-4500</v>
      </c>
      <c r="E29" s="25">
        <f t="shared" ref="E29:L29" si="8">SUM(E30)</f>
        <v>0</v>
      </c>
      <c r="F29" s="25">
        <f t="shared" si="8"/>
        <v>0</v>
      </c>
      <c r="G29" s="25">
        <f t="shared" si="8"/>
        <v>0</v>
      </c>
      <c r="H29" s="25">
        <f t="shared" si="8"/>
        <v>0</v>
      </c>
      <c r="I29" s="25">
        <f t="shared" si="8"/>
        <v>0</v>
      </c>
      <c r="J29" s="25">
        <f t="shared" si="8"/>
        <v>0</v>
      </c>
      <c r="K29" s="25">
        <f t="shared" si="8"/>
        <v>0</v>
      </c>
      <c r="L29" s="25">
        <f t="shared" si="8"/>
        <v>-4500</v>
      </c>
    </row>
    <row r="30" spans="1:12" s="29" customFormat="1" ht="96" customHeight="1">
      <c r="A30" s="23" t="s">
        <v>56</v>
      </c>
      <c r="B30" s="28"/>
      <c r="C30" s="24" t="s">
        <v>53</v>
      </c>
      <c r="D30" s="25">
        <v>-4500</v>
      </c>
      <c r="E30" s="32"/>
      <c r="F30" s="32"/>
      <c r="G30" s="32"/>
      <c r="H30" s="32"/>
      <c r="I30" s="32"/>
      <c r="J30" s="32"/>
      <c r="K30" s="32"/>
      <c r="L30" s="33">
        <v>-4500</v>
      </c>
    </row>
    <row r="31" spans="1:12" s="29" customFormat="1" ht="41.45" customHeight="1">
      <c r="A31" s="23" t="s">
        <v>4</v>
      </c>
      <c r="B31" s="24">
        <v>2840</v>
      </c>
      <c r="C31" s="24" t="s">
        <v>38</v>
      </c>
      <c r="D31" s="25">
        <f>D35+D39</f>
        <v>42129.949999999953</v>
      </c>
      <c r="E31" s="25">
        <f t="shared" ref="E31:L31" si="9">E35+E39</f>
        <v>940081718.17999995</v>
      </c>
      <c r="F31" s="25">
        <f t="shared" si="9"/>
        <v>-1439907.07</v>
      </c>
      <c r="G31" s="25">
        <f t="shared" si="9"/>
        <v>-1439907.07</v>
      </c>
      <c r="H31" s="25">
        <f t="shared" si="9"/>
        <v>940081718.17999995</v>
      </c>
      <c r="I31" s="25">
        <f t="shared" si="9"/>
        <v>-1439907.07</v>
      </c>
      <c r="J31" s="25">
        <f t="shared" si="9"/>
        <v>-1439907.07</v>
      </c>
      <c r="K31" s="25">
        <f t="shared" si="9"/>
        <v>-1439907.07</v>
      </c>
      <c r="L31" s="25">
        <f t="shared" si="9"/>
        <v>4045.339999999851</v>
      </c>
    </row>
    <row r="32" spans="1:12" s="29" customFormat="1" ht="37.9" customHeight="1">
      <c r="A32" s="23" t="s">
        <v>5</v>
      </c>
      <c r="B32" s="24">
        <v>2850</v>
      </c>
      <c r="C32" s="24" t="s">
        <v>39</v>
      </c>
      <c r="D32" s="25">
        <f>D33</f>
        <v>-1439907.07</v>
      </c>
      <c r="E32" s="25">
        <f t="shared" ref="E32:L34" si="10">E33</f>
        <v>-1439907.07</v>
      </c>
      <c r="F32" s="25">
        <f t="shared" si="10"/>
        <v>-1439907.07</v>
      </c>
      <c r="G32" s="25">
        <f t="shared" si="10"/>
        <v>-1439907.07</v>
      </c>
      <c r="H32" s="25">
        <f t="shared" si="10"/>
        <v>-1439907.07</v>
      </c>
      <c r="I32" s="25">
        <f t="shared" si="10"/>
        <v>-1439907.07</v>
      </c>
      <c r="J32" s="25">
        <f t="shared" si="10"/>
        <v>-1439907.07</v>
      </c>
      <c r="K32" s="25">
        <f t="shared" si="10"/>
        <v>-1439907.07</v>
      </c>
      <c r="L32" s="25">
        <f t="shared" si="10"/>
        <v>-1459446.81</v>
      </c>
    </row>
    <row r="33" spans="1:13" s="29" customFormat="1" ht="39" customHeight="1">
      <c r="A33" s="23" t="s">
        <v>6</v>
      </c>
      <c r="B33" s="24">
        <v>3075</v>
      </c>
      <c r="C33" s="24" t="s">
        <v>40</v>
      </c>
      <c r="D33" s="25">
        <f>D34</f>
        <v>-1439907.07</v>
      </c>
      <c r="E33" s="25">
        <f t="shared" si="10"/>
        <v>-1439907.07</v>
      </c>
      <c r="F33" s="25">
        <f t="shared" si="10"/>
        <v>-1439907.07</v>
      </c>
      <c r="G33" s="25">
        <f t="shared" si="10"/>
        <v>-1439907.07</v>
      </c>
      <c r="H33" s="25">
        <f t="shared" si="10"/>
        <v>-1439907.07</v>
      </c>
      <c r="I33" s="25">
        <f t="shared" si="10"/>
        <v>-1439907.07</v>
      </c>
      <c r="J33" s="25">
        <f t="shared" si="10"/>
        <v>-1439907.07</v>
      </c>
      <c r="K33" s="25">
        <f t="shared" si="10"/>
        <v>-1439907.07</v>
      </c>
      <c r="L33" s="25">
        <f t="shared" si="10"/>
        <v>-1459446.81</v>
      </c>
    </row>
    <row r="34" spans="1:13" s="29" customFormat="1" ht="42" customHeight="1">
      <c r="A34" s="23" t="s">
        <v>7</v>
      </c>
      <c r="B34" s="24">
        <v>3080</v>
      </c>
      <c r="C34" s="24" t="s">
        <v>41</v>
      </c>
      <c r="D34" s="25">
        <f>D35</f>
        <v>-1439907.07</v>
      </c>
      <c r="E34" s="25">
        <f t="shared" si="10"/>
        <v>-1439907.07</v>
      </c>
      <c r="F34" s="25">
        <f t="shared" si="10"/>
        <v>-1439907.07</v>
      </c>
      <c r="G34" s="25">
        <f t="shared" si="10"/>
        <v>-1439907.07</v>
      </c>
      <c r="H34" s="25">
        <f t="shared" si="10"/>
        <v>-1439907.07</v>
      </c>
      <c r="I34" s="25">
        <f t="shared" si="10"/>
        <v>-1439907.07</v>
      </c>
      <c r="J34" s="25">
        <f t="shared" si="10"/>
        <v>-1439907.07</v>
      </c>
      <c r="K34" s="25">
        <f t="shared" si="10"/>
        <v>-1439907.07</v>
      </c>
      <c r="L34" s="25">
        <f t="shared" si="10"/>
        <v>-1459446.81</v>
      </c>
    </row>
    <row r="35" spans="1:13" s="29" customFormat="1" ht="55.9" customHeight="1">
      <c r="A35" s="23" t="s">
        <v>8</v>
      </c>
      <c r="B35" s="24">
        <v>3120</v>
      </c>
      <c r="C35" s="24" t="s">
        <v>42</v>
      </c>
      <c r="D35" s="25">
        <v>-1439907.07</v>
      </c>
      <c r="E35" s="25">
        <v>-1439907.07</v>
      </c>
      <c r="F35" s="25">
        <v>-1439907.07</v>
      </c>
      <c r="G35" s="25">
        <v>-1439907.07</v>
      </c>
      <c r="H35" s="25">
        <v>-1439907.07</v>
      </c>
      <c r="I35" s="25">
        <v>-1439907.07</v>
      </c>
      <c r="J35" s="25">
        <v>-1439907.07</v>
      </c>
      <c r="K35" s="25">
        <v>-1439907.07</v>
      </c>
      <c r="L35" s="25">
        <v>-1459446.81</v>
      </c>
    </row>
    <row r="36" spans="1:13" s="29" customFormat="1" ht="37.5">
      <c r="A36" s="23" t="s">
        <v>9</v>
      </c>
      <c r="B36" s="24">
        <v>3230</v>
      </c>
      <c r="C36" s="24" t="s">
        <v>43</v>
      </c>
      <c r="D36" s="25">
        <f>D37</f>
        <v>1482037.02</v>
      </c>
      <c r="E36" s="25">
        <f t="shared" ref="E36:L36" si="11">E37</f>
        <v>941521625.25</v>
      </c>
      <c r="F36" s="25">
        <f t="shared" si="11"/>
        <v>0</v>
      </c>
      <c r="G36" s="25">
        <f t="shared" si="11"/>
        <v>0</v>
      </c>
      <c r="H36" s="25">
        <f t="shared" si="11"/>
        <v>941521625.25</v>
      </c>
      <c r="I36" s="25">
        <f t="shared" si="11"/>
        <v>0</v>
      </c>
      <c r="J36" s="25">
        <f t="shared" si="11"/>
        <v>0</v>
      </c>
      <c r="K36" s="25">
        <f t="shared" si="11"/>
        <v>0</v>
      </c>
      <c r="L36" s="25">
        <f t="shared" si="11"/>
        <v>1463492.15</v>
      </c>
    </row>
    <row r="37" spans="1:13" s="29" customFormat="1" ht="37.5">
      <c r="A37" s="23" t="s">
        <v>10</v>
      </c>
      <c r="B37" s="24">
        <v>3410</v>
      </c>
      <c r="C37" s="24" t="s">
        <v>44</v>
      </c>
      <c r="D37" s="25">
        <f>D38</f>
        <v>1482037.02</v>
      </c>
      <c r="E37" s="25">
        <f t="shared" ref="E37:L37" si="12">E38</f>
        <v>941521625.25</v>
      </c>
      <c r="F37" s="25">
        <f t="shared" si="12"/>
        <v>0</v>
      </c>
      <c r="G37" s="25">
        <f t="shared" si="12"/>
        <v>0</v>
      </c>
      <c r="H37" s="25">
        <f t="shared" si="12"/>
        <v>941521625.25</v>
      </c>
      <c r="I37" s="25">
        <f t="shared" si="12"/>
        <v>0</v>
      </c>
      <c r="J37" s="25">
        <f t="shared" si="12"/>
        <v>0</v>
      </c>
      <c r="K37" s="25">
        <f t="shared" si="12"/>
        <v>0</v>
      </c>
      <c r="L37" s="25">
        <f t="shared" si="12"/>
        <v>1463492.15</v>
      </c>
    </row>
    <row r="38" spans="1:13" s="29" customFormat="1" ht="37.5">
      <c r="A38" s="23" t="s">
        <v>11</v>
      </c>
      <c r="B38" s="24">
        <v>3420</v>
      </c>
      <c r="C38" s="24" t="s">
        <v>45</v>
      </c>
      <c r="D38" s="25">
        <f>D39</f>
        <v>1482037.02</v>
      </c>
      <c r="E38" s="25">
        <f t="shared" ref="E38:L38" si="13">E39</f>
        <v>941521625.25</v>
      </c>
      <c r="F38" s="25">
        <f t="shared" si="13"/>
        <v>0</v>
      </c>
      <c r="G38" s="25">
        <f t="shared" si="13"/>
        <v>0</v>
      </c>
      <c r="H38" s="25">
        <f t="shared" si="13"/>
        <v>941521625.25</v>
      </c>
      <c r="I38" s="25">
        <f t="shared" si="13"/>
        <v>0</v>
      </c>
      <c r="J38" s="25">
        <f t="shared" si="13"/>
        <v>0</v>
      </c>
      <c r="K38" s="25">
        <f t="shared" si="13"/>
        <v>0</v>
      </c>
      <c r="L38" s="25">
        <f t="shared" si="13"/>
        <v>1463492.15</v>
      </c>
    </row>
    <row r="39" spans="1:13" s="29" customFormat="1" ht="56.25">
      <c r="A39" s="23" t="s">
        <v>12</v>
      </c>
      <c r="B39" s="24">
        <v>3460</v>
      </c>
      <c r="C39" s="24" t="s">
        <v>46</v>
      </c>
      <c r="D39" s="26">
        <v>1482037.02</v>
      </c>
      <c r="E39" s="32">
        <v>941521625.25</v>
      </c>
      <c r="F39" s="32"/>
      <c r="G39" s="32"/>
      <c r="H39" s="32">
        <v>941521625.25</v>
      </c>
      <c r="I39" s="32"/>
      <c r="J39" s="32"/>
      <c r="K39" s="32"/>
      <c r="L39" s="33">
        <v>1463492.15</v>
      </c>
    </row>
    <row r="40" spans="1:13" s="29" customFormat="1">
      <c r="A40" s="10"/>
      <c r="B40" s="5"/>
      <c r="C40" s="5"/>
      <c r="D40" s="9"/>
      <c r="E40" s="9"/>
      <c r="F40" s="9"/>
      <c r="G40" s="9"/>
      <c r="H40" s="9"/>
      <c r="I40" s="9"/>
      <c r="J40" s="9"/>
      <c r="K40" s="9"/>
      <c r="L40" s="9"/>
    </row>
    <row r="41" spans="1:13" s="29" customFormat="1" ht="18.75">
      <c r="A41" s="35"/>
      <c r="B41" s="36"/>
      <c r="C41" s="37"/>
      <c r="D41" s="37"/>
      <c r="E41" s="37"/>
      <c r="F41" s="37"/>
      <c r="G41" s="38"/>
      <c r="H41" s="38"/>
      <c r="I41" s="38"/>
      <c r="J41" s="38"/>
      <c r="K41"/>
      <c r="L41" s="39"/>
      <c r="M41"/>
    </row>
    <row r="42" spans="1:13" ht="18.75">
      <c r="A42" s="40" t="s">
        <v>61</v>
      </c>
      <c r="B42" s="41"/>
      <c r="C42" s="42"/>
      <c r="D42" s="42"/>
      <c r="E42" s="42"/>
      <c r="F42" s="43" t="s">
        <v>62</v>
      </c>
      <c r="G42" s="43"/>
      <c r="H42" s="44"/>
      <c r="I42" s="44"/>
      <c r="J42" s="44"/>
      <c r="K42" s="45"/>
      <c r="L42" s="61" t="s">
        <v>68</v>
      </c>
      <c r="M42" s="61"/>
    </row>
  </sheetData>
  <mergeCells count="13">
    <mergeCell ref="D3:M3"/>
    <mergeCell ref="D4:M4"/>
    <mergeCell ref="D2:M2"/>
    <mergeCell ref="D5:M5"/>
    <mergeCell ref="L42:M42"/>
    <mergeCell ref="L12:L13"/>
    <mergeCell ref="A8:L8"/>
    <mergeCell ref="A9:L9"/>
    <mergeCell ref="A10:L10"/>
    <mergeCell ref="A12:A13"/>
    <mergeCell ref="C12:C13"/>
    <mergeCell ref="B12:B13"/>
    <mergeCell ref="D12:K13"/>
  </mergeCells>
  <phoneticPr fontId="2" type="noConversion"/>
  <pageMargins left="0.51181102362204722" right="0.19685039370078741" top="0.51181102362204722" bottom="0.39370078740157483" header="0" footer="0"/>
  <pageSetup paperSize="9" scale="83" fitToHeight="2" orientation="portrait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Наталья</cp:lastModifiedBy>
  <cp:lastPrinted>2015-04-15T12:55:44Z</cp:lastPrinted>
  <dcterms:created xsi:type="dcterms:W3CDTF">1999-06-18T11:49:53Z</dcterms:created>
  <dcterms:modified xsi:type="dcterms:W3CDTF">2015-05-28T09:18:12Z</dcterms:modified>
</cp:coreProperties>
</file>