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 activeTab="1"/>
  </bookViews>
  <sheets>
    <sheet name="Лист1" sheetId="4" r:id="rId1"/>
    <sheet name="2014 год" sheetId="3" r:id="rId2"/>
  </sheets>
  <definedNames>
    <definedName name="_xlnm.Print_Titles" localSheetId="1">'2014 год'!$10:$11</definedName>
  </definedNames>
  <calcPr calcId="125725"/>
</workbook>
</file>

<file path=xl/calcChain.xml><?xml version="1.0" encoding="utf-8"?>
<calcChain xmlns="http://schemas.openxmlformats.org/spreadsheetml/2006/main">
  <c r="E49" i="3"/>
  <c r="E52"/>
  <c r="E54"/>
  <c r="D43"/>
  <c r="C43"/>
  <c r="E36"/>
  <c r="E35"/>
  <c r="E34"/>
  <c r="D33"/>
  <c r="D32" s="1"/>
  <c r="C33"/>
  <c r="C32" s="1"/>
  <c r="D22"/>
  <c r="C22"/>
  <c r="E15"/>
  <c r="E16"/>
  <c r="E17"/>
  <c r="D39"/>
  <c r="D203"/>
  <c r="C203"/>
  <c r="E207"/>
  <c r="E206"/>
  <c r="E205"/>
  <c r="C176"/>
  <c r="D176"/>
  <c r="E181"/>
  <c r="C186"/>
  <c r="E195"/>
  <c r="E194"/>
  <c r="E193"/>
  <c r="E192"/>
  <c r="E191"/>
  <c r="C155"/>
  <c r="E172"/>
  <c r="E124"/>
  <c r="D132"/>
  <c r="C132"/>
  <c r="E136"/>
  <c r="E115"/>
  <c r="E111"/>
  <c r="E108"/>
  <c r="E150"/>
  <c r="E148"/>
  <c r="E147"/>
  <c r="E145"/>
  <c r="E190"/>
  <c r="E189"/>
  <c r="E107"/>
  <c r="D72"/>
  <c r="C72"/>
  <c r="D46"/>
  <c r="D76"/>
  <c r="D186"/>
  <c r="D199"/>
  <c r="C199"/>
  <c r="E201"/>
  <c r="E184"/>
  <c r="E171"/>
  <c r="E169"/>
  <c r="D138"/>
  <c r="C138"/>
  <c r="E152"/>
  <c r="E140"/>
  <c r="D119"/>
  <c r="C119"/>
  <c r="E120"/>
  <c r="D106"/>
  <c r="C106"/>
  <c r="D103"/>
  <c r="C103"/>
  <c r="D83"/>
  <c r="C46"/>
  <c r="E46" s="1"/>
  <c r="D74"/>
  <c r="C74"/>
  <c r="D65"/>
  <c r="C65"/>
  <c r="E68"/>
  <c r="D59"/>
  <c r="C59"/>
  <c r="D26"/>
  <c r="C26"/>
  <c r="C63"/>
  <c r="C69"/>
  <c r="D69"/>
  <c r="C76"/>
  <c r="D63"/>
  <c r="E63" s="1"/>
  <c r="D12"/>
  <c r="D19"/>
  <c r="D29"/>
  <c r="D89"/>
  <c r="D93"/>
  <c r="D155"/>
  <c r="C12"/>
  <c r="C19"/>
  <c r="C29"/>
  <c r="C39"/>
  <c r="C83"/>
  <c r="C89"/>
  <c r="C93"/>
  <c r="E200"/>
  <c r="E183"/>
  <c r="E182"/>
  <c r="E180"/>
  <c r="E179"/>
  <c r="E139"/>
  <c r="E128"/>
  <c r="E116"/>
  <c r="E112"/>
  <c r="D13"/>
  <c r="C13"/>
  <c r="E14"/>
  <c r="F117"/>
  <c r="E197"/>
  <c r="E196"/>
  <c r="E174"/>
  <c r="E151"/>
  <c r="E153"/>
  <c r="E122"/>
  <c r="E157"/>
  <c r="E158"/>
  <c r="E159"/>
  <c r="E160"/>
  <c r="E161"/>
  <c r="E162"/>
  <c r="E163"/>
  <c r="E164"/>
  <c r="E165"/>
  <c r="E166"/>
  <c r="E167"/>
  <c r="E168"/>
  <c r="E170"/>
  <c r="E173"/>
  <c r="E94"/>
  <c r="E79"/>
  <c r="E77"/>
  <c r="E73"/>
  <c r="E72" s="1"/>
  <c r="E67"/>
  <c r="E66"/>
  <c r="E64"/>
  <c r="E178"/>
  <c r="E149"/>
  <c r="E146"/>
  <c r="E135"/>
  <c r="E127"/>
  <c r="E126"/>
  <c r="E117"/>
  <c r="E113"/>
  <c r="E114"/>
  <c r="E91"/>
  <c r="E87"/>
  <c r="E84"/>
  <c r="E123"/>
  <c r="F161"/>
  <c r="F119"/>
  <c r="F191"/>
  <c r="F208"/>
  <c r="E121"/>
  <c r="E125"/>
  <c r="E70"/>
  <c r="E71"/>
  <c r="E32" l="1"/>
  <c r="E33"/>
  <c r="E199"/>
  <c r="E203"/>
  <c r="E65"/>
  <c r="E119"/>
  <c r="E155"/>
  <c r="E83"/>
  <c r="E176"/>
  <c r="E13"/>
  <c r="E76"/>
  <c r="E93"/>
  <c r="E138"/>
  <c r="E106"/>
  <c r="E186"/>
  <c r="E89"/>
  <c r="D62"/>
  <c r="D208" s="1"/>
  <c r="E12"/>
  <c r="E132"/>
  <c r="E69"/>
  <c r="C62"/>
  <c r="C208" s="1"/>
  <c r="E208" l="1"/>
  <c r="F207"/>
  <c r="E62"/>
</calcChain>
</file>

<file path=xl/sharedStrings.xml><?xml version="1.0" encoding="utf-8"?>
<sst xmlns="http://schemas.openxmlformats.org/spreadsheetml/2006/main" count="390" uniqueCount="303">
  <si>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</si>
  <si>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606 2 18 04010 04 0000 180</t>
  </si>
  <si>
    <t xml:space="preserve">Доходы бюджетов городских округов от возврата бюджетными учреждениями остатков субсидий прошлых лет </t>
  </si>
  <si>
    <t>УПРАВЛЕНИЕ ЖИЛИЩНО-КОММУНАЛЬ-НОГО ХОЗЯЙСТВА АДМИНИСТРАЦИИ ГОРОДА ГЕОРГИЕВСКА</t>
  </si>
  <si>
    <t>609 2 02 03024 04 0147 151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</si>
  <si>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государственных полномочий  в области социальной защиты отдельных категорий граждан</t>
  </si>
  <si>
    <t>609 2 02 03090 04 0145 151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</si>
  <si>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за счет средств федерального бюджета</t>
  </si>
  <si>
    <t>613 2 19 04000 04 0000 151</t>
  </si>
  <si>
    <t>ОТДЕЛ КАПИТАЛЬНОГО СТРОИТЕЛЬСТВА АДМИНИСТРАЦИИ ГОРОДА ГЕОРГИЕВСКА</t>
  </si>
  <si>
    <t>637 2 02 02204 04 0000 151</t>
  </si>
  <si>
    <t>Субсидии бюджетам городских округов на модернизацию региональных систем дошкольного образования</t>
  </si>
  <si>
    <t>614 1 17 05040 04 0000 180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</si>
  <si>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по договорам страхования выступают получатели средств бюджетов городских округов</t>
  </si>
  <si>
    <t>601 2 02 03007 04 0000 151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</si>
  <si>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</si>
  <si>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Прочие межбюджетные трансферты, передаваемые бюджетам городских округов на содержание депутатов Думы Ставропольского края и их помощников</t>
  </si>
  <si>
    <t>601 2 02 04999 04 0064 151</t>
  </si>
  <si>
    <t>614 2 19 04000 04 0000 151</t>
  </si>
  <si>
    <t>Субвенции бюджетам городских округов на вы-полнение передаваемых полномочий субъектов Российской Федерации по организации и осуществлению деятельности по опеке и попечительству в области здравоохранения</t>
  </si>
  <si>
    <t xml:space="preserve">Наименование доходов </t>
  </si>
  <si>
    <t>Налоги на прибыль, доходы</t>
  </si>
  <si>
    <t>Налог на доходы физических лиц</t>
  </si>
  <si>
    <t>Единый налог на вмененный доход для отдельных видов деятельности</t>
  </si>
  <si>
    <t>Налоги на совокупный доход</t>
  </si>
  <si>
    <t>Налоги на имущество</t>
  </si>
  <si>
    <t>Земельный налог</t>
  </si>
  <si>
    <t>Плата за негативное воздействие на окружающую среду</t>
  </si>
  <si>
    <t>Штрафы, санкции, возмещение ущерба</t>
  </si>
  <si>
    <t>(тыс. рублей)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</si>
  <si>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</si>
  <si>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 xml:space="preserve">Налог на имущество физических лиц </t>
  </si>
  <si>
    <t>Единый сельскохозяйственный налог</t>
  </si>
  <si>
    <t>Задолженность и перерасчеты по отмененным налогам, сборам и иным обязательным платежам</t>
  </si>
  <si>
    <t xml:space="preserve"> -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</si>
  <si>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</si>
  <si>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</si>
  <si>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Государственная пошлина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</si>
  <si>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</si>
  <si>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</si>
  <si>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ВСЕГО ДОХОДОВ</t>
  </si>
  <si>
    <t>Дотации бюджетам городских округов  на выравнивание бюджетной обеспеченности</t>
  </si>
  <si>
    <t>Процент исполнения городского бюджета за 9 месяцев 2009 года, %</t>
  </si>
  <si>
    <t>182 1 01 02000 01 0000 110</t>
  </si>
  <si>
    <t>182 1 05 02000 02 0000 110</t>
  </si>
  <si>
    <t>182 1 05 03000 01 0000 110</t>
  </si>
  <si>
    <t>182 1 01 00000 00 0000 000</t>
  </si>
  <si>
    <t xml:space="preserve">182 1 05 00000 00 0000 000 </t>
  </si>
  <si>
    <t>182 1 06 00000 00 0000 000</t>
  </si>
  <si>
    <t>182 1 06 01000 00 0000 110</t>
  </si>
  <si>
    <t>182 1 06 06000 00 0000 110</t>
  </si>
  <si>
    <t>182 1 08 00000 00 0000 000</t>
  </si>
  <si>
    <t>182 1 08 03010 01 0000 110</t>
  </si>
  <si>
    <t>601 1 08 07150 01 0000 110</t>
  </si>
  <si>
    <t>182 1 09 00000 00 0000 000</t>
  </si>
  <si>
    <t>182 1 16 00000 00 0000 000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</si>
  <si>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</si>
  <si>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</si>
  <si>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</si>
  <si>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</si>
  <si>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182 1 16 03010 01 0000 140</t>
  </si>
  <si>
    <t>182 1 16 03030 01 0000 140</t>
  </si>
  <si>
    <t>182 1 16 06000 01 0000 140</t>
  </si>
  <si>
    <t>182 1 16 90040 04 0000 140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</si>
  <si>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</si>
  <si>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141 1 16 28000 01 0000 140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</si>
  <si>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 бюджеты городских округов</t>
  </si>
  <si>
    <t>Денежные взыскания (штрафы) за административные правонарушения в области дорожного движения</t>
  </si>
  <si>
    <t>188 1 16 21040 04 0000 140</t>
  </si>
  <si>
    <t>188 1 16 30000 01 0000 140</t>
  </si>
  <si>
    <t>188 1 16 90040 04 0000 140</t>
  </si>
  <si>
    <t>192 1 16 90040 04 0000 140</t>
  </si>
  <si>
    <t>АДМИНИСТРАЦИЯ ГОРОДА ГЕОРГИЕВСКА</t>
  </si>
  <si>
    <t>601 1 16 90040 04 0000 140</t>
  </si>
  <si>
    <t>602 1 11 07140 04 0000 120</t>
  </si>
  <si>
    <t>602 1 14 06012 04 0000 430</t>
  </si>
  <si>
    <t>604 2 02 01001 04 0000 151</t>
  </si>
  <si>
    <t>Субвенции бюджетам городских округов на выполнение передаваемых полномочий субъектов Российской Федерации по организации и осуществлению деятельности по опеке и попечительству в области образования</t>
  </si>
  <si>
    <t>Субвенции бюджетам городских округов на выполнение передаваемых полномочий субъектов Российской Федерации на обеспечение бесплатного проезда детей-сирот и детей, оставшихся без попечения родителей, в том числе находящихся под опекой, обучающихся в муниципальных образовательных  учреждениях Ставропольского края</t>
  </si>
  <si>
    <t>602 1 17 01040 04 0000 180</t>
  </si>
  <si>
    <t>Невыясненные поступления, зачисляемые в бюджеты городских округов</t>
  </si>
  <si>
    <t>604 1 17 05040 04 0000 180</t>
  </si>
  <si>
    <t>Прочие неналоговые доходы бюджетов городских округов</t>
  </si>
  <si>
    <t>ОТДЕЛ ВНУТРЕННИХ ДЕЛ ПО ГОРОДУ ГЕОРГИЕВСКУ И ГЕОРГИЕВСКОМУ РАЙОНУ</t>
  </si>
  <si>
    <t>Код бюджетной классификации доходов бюджетовбюджетной классификации Российской Федерации</t>
  </si>
  <si>
    <t>083 1 16 90040 04 0000 140</t>
  </si>
  <si>
    <t>106 1 16 90040 04 0000 140</t>
  </si>
  <si>
    <t>321 1 16 25060 01 0000 140</t>
  </si>
  <si>
    <t>Денежные взаскания (штрафы) за нарушение земельного законодательства</t>
  </si>
  <si>
    <t>083</t>
  </si>
  <si>
    <t>МИНИСТЕРСТВО СЕЛЬСКОГО ХОЗЯЙСТВА СТАВРОПОЛЬСКОГО КРАЯ</t>
  </si>
  <si>
    <t>ФЕДЕРАЛЬНАЯ СЛУЖБА ПО НАДЗОРУ В СФЕРЕ ТРАНСПОРТА</t>
  </si>
  <si>
    <t xml:space="preserve">ДОХОДЫ БЮДЖЕТА ГОРОДА ГЕОРГИЕВСКА </t>
  </si>
  <si>
    <t>Процент исполнения</t>
  </si>
  <si>
    <t>048</t>
  </si>
  <si>
    <t>048 1 12 01000 01 0000 120</t>
  </si>
  <si>
    <t>601 2 02 03024 04 0045 151</t>
  </si>
  <si>
    <t>601 2 02 03024 04 0047 151</t>
  </si>
  <si>
    <t>602 1 14 06024 04 0000 430</t>
  </si>
  <si>
    <t>606 2 02 03024 04 0030 151</t>
  </si>
  <si>
    <t xml:space="preserve">Субвенции бюджетам городских округов на выплату денежных средств на содержание ребенка опекуну (попечителю) </t>
  </si>
  <si>
    <t>606 2 02 03029 04 0000 151</t>
  </si>
  <si>
    <t xml:space="preserve"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</si>
  <si>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УПРАВЛЕНИЕ ТРУДА И СОЦИАЛЬНОЙ ЗАЩИТЫ НАСЕЛЕНИЯ АДМИНИСТРАЦИИ ГОРОДА ГЕОРГИЕВСКА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</si>
  <si>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</si>
  <si>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</si>
  <si>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вы-полнение передаваемых полномочий субъектов Российской Федерации на выплату ежемесячной доплаты к пенсии гражданам, ставшим инвалидами при исполнении служебных обязанностей в районах боевых действий</t>
  </si>
  <si>
    <t>Субвенции бюджетам городских округов на вы-полнение передаваемых полномочий субъектов Российской Федерации на выплату ежемесячной денежной выплаты семьям погиших ветеранов боевых действий</t>
  </si>
  <si>
    <t>Субвенции бюджетам городских округов на вы-полнение передаваемых полномочий субъектов Российской Федерации на предоставление государственной социальной помощи малоимущим семьям, малоимущим одиноко проживающим гражданам</t>
  </si>
  <si>
    <t>Субвенции бюджетам городских округов на вы-полнение передаваемых полномочий субъектов Российской Федерации на предоставление мер социальной поддержки многодетным семьям</t>
  </si>
  <si>
    <t>Субвенции бюджетам городских округов на вы-полнение передаваемых полномочий субъектов Российской Федерации на выплату ежегодного социального пособия на проезд учащимся (студентам)</t>
  </si>
  <si>
    <t>Субвенции бюджетам городских округов на вы-полнение передаваемых полномочий субъектов Российской Федерации на обеспечение мер социальной поддержки ветеранов труда Ставропольского края</t>
  </si>
  <si>
    <t>Субвенции бюджетам городских округов на вы-полнение передаваемых полномочий субъектов Российской Федерации на выплату ежемесячного пособия на ребенка</t>
  </si>
  <si>
    <t>609 2 02 03001 04 0000 151</t>
  </si>
  <si>
    <t>609 2 02 03012 04 0000 151</t>
  </si>
  <si>
    <t>609 2 02 03022 04 0000 151</t>
  </si>
  <si>
    <t>609 2 02 03024 04 0038 151</t>
  </si>
  <si>
    <t>609 2 02 03024 04 0039 151</t>
  </si>
  <si>
    <t>609 2 02 03024 04 0040 151</t>
  </si>
  <si>
    <t>609 2 02 03024 04 0041 151</t>
  </si>
  <si>
    <t>609 2 02 03024 04 0042 151</t>
  </si>
  <si>
    <t>609 2 02 03024 04 0043 151</t>
  </si>
  <si>
    <t>609 2 02 03024 04 0066 151</t>
  </si>
  <si>
    <t>609 2 02 03024 04 0067 151</t>
  </si>
  <si>
    <t xml:space="preserve">Субвенции бюджетам городских округов на выплату единовременного пособия беременной жене военнослужащего, проходящего службу по призыву, а также ежемесячного пособия на ребенка военнослужащего, проходящего военную службу по призыву  </t>
  </si>
  <si>
    <t>Прочие безвозмездные поступления в бюджеты городских округов от бюджетов субъектов Российской Федерации</t>
  </si>
  <si>
    <t>609 2 02 03053 04 0000 151</t>
  </si>
  <si>
    <t>УПРАВЛЕНИЕ ФЕДЕРАЛЬНОЙ СЛУЖБЫ ПО НАДЗОРУ В СФЕРЕ ПРИРОДОПОЛЬЗОВАНИЯ ПО СТАВРОПОЛЬСКОМУ КРАЮ</t>
  </si>
  <si>
    <t xml:space="preserve">УПРАВЛЕНИЕ ФЕДЕРАЛЬНОЙ СЛУЖБЫ ПО НАДЗОРУ В СФЕРЕ ЗАЩИТЫ ПРАВ ПОТРЕБИТЕЛЕЙ И БЛАГОПОЛУЧИЯ ЧЕЛОВЕКА ПО ПО СТАВРОПОЛЬСКОМУ КРАЮ </t>
  </si>
  <si>
    <t>141 1 16 25050 01 0000 140</t>
  </si>
  <si>
    <t>Денежные взыскания (штрафы) за нарушение  законодательства в области охраны окружающей среды</t>
  </si>
  <si>
    <t>ФЕДЕРАЛЬНАЯ АНТИМОНОПОЛЬНАЯ СЛУЖБА</t>
  </si>
  <si>
    <t>161 1 16 33040 04 0000 140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</si>
  <si>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</si>
  <si>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601 2 19 04000 04 0000 151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</si>
  <si>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</si>
  <si>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602 1 11 05024 04 0000 120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</si>
  <si>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 учреждений)</t>
  </si>
  <si>
    <t>606 2 19 04000 04 0000 151</t>
  </si>
  <si>
    <t>Прочие безвозмездные поступления в бюджеты городских округов учреждениям, находящимся в ведении городских органов местного самоуправления</t>
  </si>
  <si>
    <t>609 2 02 09023 04 0063 151</t>
  </si>
  <si>
    <t>609 2 19 04000 04 0000 151</t>
  </si>
  <si>
    <t>141 1 16 90040 04 0000 140</t>
  </si>
  <si>
    <t>048 1 12 01010 01 0000 120</t>
  </si>
  <si>
    <t>048 1 12 01020 01 0000 120</t>
  </si>
  <si>
    <t>048 1 12 01030 01 0000 120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</si>
  <si>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</si>
  <si>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</si>
  <si>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</si>
  <si>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</si>
  <si>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048 1 12 01040 01 0000 120</t>
  </si>
  <si>
    <t>060</t>
  </si>
  <si>
    <t>060 1 16 90040 04 0000 140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</si>
  <si>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</si>
  <si>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182 1 09 04052 04 0000 110</t>
  </si>
  <si>
    <t>Земельный налог (по обязательствам, возникшим до 01 января 2006 года), мобилизуемый на территории городских округов</t>
  </si>
  <si>
    <t>182 1 16 43000 01 0000 140</t>
  </si>
  <si>
    <t>602 1 11 05012 04 0000 120</t>
  </si>
  <si>
    <t>602 1 11 05034 04 0000 120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</si>
  <si>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</t>
  </si>
  <si>
    <t>602 1 14 02043 04 0000 410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</si>
  <si>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</si>
  <si>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доходы от компенсации затрат бюджетов городских  округов в части доходов казенных учреждений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</si>
  <si>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</si>
  <si>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604 1 17 01040 04 0000 180</t>
  </si>
  <si>
    <t>606 1 13 01994 04 2000 130</t>
  </si>
  <si>
    <t xml:space="preserve">Прочие доходы от оказания платных услуг (работ) получателями средств бюджетов городских округов </t>
  </si>
  <si>
    <t>606 1 17 01040 04 0000 180</t>
  </si>
  <si>
    <t>Субвенции бюджетам городских округов на выплаты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</si>
  <si>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609 1 13 02994 04 2000 120</t>
  </si>
  <si>
    <t>609 2 02 03013 04 0000 151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</si>
  <si>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</si>
  <si>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ОТДЕЛ ОПЕКИ И ПОПЕЧИТЕЛЬСТВА АДМИНИСТРАЦИИ ГОРОДА ГЕОРГИЕВСКА</t>
  </si>
  <si>
    <t>613 2 02 03024 04 0026 151</t>
  </si>
  <si>
    <t>613 2 02 03024 04 0028 151</t>
  </si>
  <si>
    <t>613 2 02 03024 04 0029 151</t>
  </si>
  <si>
    <t>613 2 02 03027 04 0055 151</t>
  </si>
  <si>
    <t>613 2 02 03027 04 0056 151</t>
  </si>
  <si>
    <t>614 1 13 01994 04 2000 130</t>
  </si>
  <si>
    <t>602 1 17 05040 04 0000 180</t>
  </si>
  <si>
    <t>081</t>
  </si>
  <si>
    <t>141 1 16 08010 01 0000 140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</si>
  <si>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</si>
  <si>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</si>
  <si>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</si>
  <si>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141 1 16 25060 01 0000 140</t>
  </si>
  <si>
    <t>Денежные взыскания (штрафы) за нарушение  законодательства в области земельного законодательства</t>
  </si>
  <si>
    <t>141 116 25084 04 0000 140</t>
  </si>
  <si>
    <t xml:space="preserve">Денежные взыскания (штрафы) за нарушение водного законодательства на водных объектах, находящихся в собственности городских округов  </t>
  </si>
  <si>
    <t>Налог, взимаемый в связи с применением патентной системы налогообложения</t>
  </si>
  <si>
    <t>188 1 16 43000 01 0000 140</t>
  </si>
  <si>
    <t>192 1 16 43000 01 0000 140</t>
  </si>
  <si>
    <t>141 1 16 43000 01 0000 140</t>
  </si>
  <si>
    <t>ДУМА ГОРОДА ГЕОРГИЕВСКА</t>
  </si>
  <si>
    <t>600 1 17 05040 04 0000 180</t>
  </si>
  <si>
    <t>601 1 17 05040 04 0000 180</t>
  </si>
  <si>
    <t>Субсидии бюджетам городских округов на реализацию федеральных целевых программ  в рамках ФЦП  "Жилище" на 2011 - 2015 годы на подпрограмму "Обеспечение жильем молодых семей" за счет средств федерального бюджета</t>
  </si>
  <si>
    <t xml:space="preserve">Субсидии бюджетам городских округов на реализацию федеральных целевых программ (в рамках софинансирования подпрограммы "Обеспечение жильем молодых семей в Ставропольском крае на 2013-2015 годы") </t>
  </si>
  <si>
    <t>КОМИТЕТ ПО УПРАВЛЕНИЮ МУНИЦИ-ПАЛЬНЫМ ИМУЩЕСТВОМ АДМИНИСТ-РАЦИИ ГОРОДА ГЕОРГИЕВСКА</t>
  </si>
  <si>
    <t>ФЕДЕРАЛЬНАЯ СЛУЖБА ГОСУДАРСТ-ВЕННОЙ РЕГИСТРАЦИИ, КАДАСТРА И КАРТОГРАФИИ</t>
  </si>
  <si>
    <t xml:space="preserve">УПРАВЛЕНИЕ ФЕДЕРАЛЬНОЙ МИГРА-ЦИОННОЙ СЛУЖБЫ РОССИИ ПО СТАВРОПОЛЬСКОМУ КРАЮ </t>
  </si>
  <si>
    <t>ФЕДЕРАЛЬНАЯ СЛУЖБА ПО ВЕТЕРИНА-РНОМУ И ФИТОСАНИТАРНОМУ НАДЗОРУ</t>
  </si>
  <si>
    <t>ФИНАНСОВОЕ УПРАВЛЕНИЕ АДМИНИСТРА-ЦИИ ГОРОДА ГЕОРГИЕВСКА</t>
  </si>
  <si>
    <r>
      <t xml:space="preserve">ЗА </t>
    </r>
    <r>
      <rPr>
        <b/>
        <sz val="16"/>
        <rFont val="Times New Roman"/>
        <family val="1"/>
        <charset val="204"/>
      </rPr>
      <t>2014</t>
    </r>
    <r>
      <rPr>
        <b/>
        <sz val="14"/>
        <rFont val="Times New Roman"/>
        <family val="1"/>
        <charset val="204"/>
      </rPr>
      <t xml:space="preserve"> ГОД</t>
    </r>
  </si>
  <si>
    <t>Утвержденные бюджетные назначения на 31 декабря 2014 года</t>
  </si>
  <si>
    <t>Исполнено за 2014 год</t>
  </si>
  <si>
    <t>-</t>
  </si>
  <si>
    <t>606 1 16 23041 04 0000 140</t>
  </si>
  <si>
    <t>606 1 16 33040 04 0000 140</t>
  </si>
  <si>
    <t>606 1 17 05040 04 0000 180</t>
  </si>
  <si>
    <t>606 2 02 02999 04 0173 151</t>
  </si>
  <si>
    <t>Прочие субсидии бюджетам городских округов на проведение работ по замене оконных блоков в муниципальных дошкольных образовательных организациях Ставропольского края и муниципальных общеобразовательных организациях Ставропольского края</t>
  </si>
  <si>
    <t>606 2 02 03024 04 0163 151</t>
  </si>
  <si>
    <t>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</si>
  <si>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</t>
  </si>
  <si>
    <t>606 2 02 03024 04 0165 151</t>
  </si>
  <si>
    <t>606 2 02 04999 04 0188 151</t>
  </si>
  <si>
    <t>Прочие межбюджетные трансферты, передаваемые  бюджетам городских округов на обеспечение расходов, связанных с повышением заработной платы педагогических работников муниципальных образовательных учреждений дополнительного образования детей</t>
  </si>
  <si>
    <t>606 2 07 04050 04 0208 151</t>
  </si>
  <si>
    <t>601 1 13 01994 04 2000 130</t>
  </si>
  <si>
    <t>601 2 02 02999 04 0161 151</t>
  </si>
  <si>
    <t>Прочие субсидии бюджетам городских округов на софинансирование расходов, связанных с оснащением многофункциональных центров предоставления государственных и муниципальных услуг в Ставропольском крае</t>
  </si>
  <si>
    <t>601 2 02 03024 04 0181 151</t>
  </si>
  <si>
    <t>Субвенции бюджетам городских округов на выполнение передаваемых полномочий субъектов Российской Федерации на реализацию Закона Ставропольского края "О наделении органов местного самоуправления муниципальных районов и городских округов в Ставропольском крае отдельными государственными полномочиями Ставропольского края по созданию административных комиссий"</t>
  </si>
  <si>
    <t>Дотации бюджетам городских округов на поддержку мер по обеспечению сбалансированности бюджетов</t>
  </si>
  <si>
    <t>604 2 02 01003 04 0000 151</t>
  </si>
  <si>
    <t>602 1 11 05074 04 0000 120</t>
  </si>
  <si>
    <t>Доходы от сдачи в аренду имущества, составляющего казну городских округов (за исключением земельных участков)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</si>
  <si>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</si>
  <si>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609 2 02 03122 04 0000 151 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</si>
  <si>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</si>
  <si>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614 2 02 02051 04 0062 151</t>
  </si>
  <si>
    <t>614 2 02 02051 04 0084 151</t>
  </si>
  <si>
    <t xml:space="preserve">Субсидии бюджетам городских округов на софинансирование капитальных вложений в объекты муниципальной собственности на строительство и реконструкцию автомобильных дорог общего пользования местного значения </t>
  </si>
  <si>
    <t xml:space="preserve">614  2 02 02077 04 0016 151   </t>
  </si>
  <si>
    <t xml:space="preserve"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 корпорации - Фонда содействия реформированию жилищно-коммунального хозяйства
</t>
  </si>
  <si>
    <t>614 2 02 02088 04 0002 151</t>
  </si>
  <si>
    <t>614 2 02 02089 04 0002 151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</si>
  <si>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</si>
  <si>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>Субсидии бюджетам городских округов на реализацию региональных программ в области энергосбережения и повышения энергетической эффективности за счет средств краевого бюджета</t>
  </si>
  <si>
    <t xml:space="preserve">614 2 02 02210 04 0078 151 </t>
  </si>
  <si>
    <t>614  2 02 02216 04 0135 151</t>
  </si>
  <si>
    <t>Субсидии бюджетам городских округов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</si>
  <si>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614 2 02 02999 04 0167 151</t>
  </si>
  <si>
    <t>Прочие субсидии бюджетам городских округов на обеспечение мероприятий по предоставлению дополнительной площади жилья при переселении граждан из аварийного жилищного фонда</t>
  </si>
  <si>
    <t>613 1 13 02994 04 2000 130</t>
  </si>
  <si>
    <t>606 1 13 02994 04 2000 130</t>
  </si>
  <si>
    <t>613 2 02 03024 04 0171 151</t>
  </si>
  <si>
    <t>Субвенции бюджетам городских округов на выполнение передаваемых полномочий субъектов Российской Федерации по выплате единовременного пособия усыновителям</t>
  </si>
  <si>
    <t>КОМИТЕТ ПО КУЛЬТУРЕ И СПОРТУ АДМИНИСТРАЦИИ ГОРОДА ГЕОРГИЕВСКА</t>
  </si>
  <si>
    <t>645 1 13 02994 04 2000 130</t>
  </si>
  <si>
    <t>645 2 02 02051 04 0187 151</t>
  </si>
  <si>
    <t>645 2 02 04025 04 0072 151</t>
  </si>
  <si>
    <t>Межбюджетные  трансферты,  передаваемые бюджетам городских округов  на   комплектование   книжных фондов библиотек муниципальных образований за счет средств краевого бюджета</t>
  </si>
  <si>
    <t>645 2 02 04999 04 0188 151</t>
  </si>
  <si>
    <t xml:space="preserve">637 2 02 02077 04 0152 151  </t>
  </si>
  <si>
    <t>Субсидии бюджетам городских округов на софинансирование капитальных вложений в объекты муниципальной собственности на строительство (реконструкцию) объектов муниципальных дошкольных образовательных учреждений (детских садов)</t>
  </si>
  <si>
    <t>106 1 16 43000 01 0000 140</t>
  </si>
  <si>
    <t>076</t>
  </si>
  <si>
    <t>076 1 16 25030 01 0000 140</t>
  </si>
  <si>
    <t>076 1 16 90040 04 0000 140</t>
  </si>
  <si>
    <t>Денежные взыскания (штрафы) за нарушение  законодательства Российской Федерации об охране и использовании животного мира</t>
  </si>
  <si>
    <t>081 1 16 90040 04 0000 140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</si>
  <si>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</si>
  <si>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</si>
  <si>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</si>
  <si>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</si>
  <si>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</si>
  <si>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100 1 03 02000 01 0000 000</t>
  </si>
  <si>
    <t>100 1 03 02230 01 0000 110</t>
  </si>
  <si>
    <t>100 1 03 02240 01 0000 110</t>
  </si>
  <si>
    <t>100 1 03 02250 01 0000 110</t>
  </si>
  <si>
    <t>100 1 03 02260 01 0000 110</t>
  </si>
  <si>
    <t>133 1 16 90040 04 0000 140</t>
  </si>
  <si>
    <t>ФЕДЕРАЛЬНАЯ СЛУЖБА ПО ТРУДУ И ЗАНЯТОСТИ</t>
  </si>
  <si>
    <t>150 1 16 90040 04 0000 140</t>
  </si>
  <si>
    <t>182 1 05 04000 02 0000 110</t>
  </si>
  <si>
    <t>ФЕДЕРАЛЬНАЯ СЛУЖБА СУДЕБНЫХ ПРИСТАВОВ</t>
  </si>
  <si>
    <t>322 1 16 21040 04 0000 140</t>
  </si>
  <si>
    <t>Денежные взыскания (штрафы) за нарушение  законодательства Российской Федерации об электроэнергетике</t>
  </si>
  <si>
    <t>498 1 16 41000 01 0000 140</t>
  </si>
  <si>
    <t>498 1 16 45000 01 0000 140</t>
  </si>
  <si>
    <t>Денежные взыскания (штрафы) за нарушение  законодательства Российской Федерации о промышленной безопасности</t>
  </si>
  <si>
    <t>602 1 11 01040 04 0000 120</t>
  </si>
  <si>
    <t>МИНИСТЕРСТВО СТРОИТЕЛЬСТВА, АРХИТЕ-КТУРЫ И ЖИЛИЩНО-КОММУНАЛЬНОГО ХОЗЯЙСТВА СТАВРОПОЛЬСКОГО КРАЯ</t>
  </si>
  <si>
    <t>ФЕДЕРАЛЬНОЕ АГЕНТСТВО ПО РЫБО-ЛОВСТВУ</t>
  </si>
  <si>
    <t>ФЕДЕРАЛЬНАЯ СЛУЖБА ПО НАДЗОРУ В СФЕРЕ ЗДРАВООХРАНЕНИЯ И СОЦИАЛЬ-НОГО РАЗВИТИЯ</t>
  </si>
  <si>
    <t>УПРАВЛЕНИЕ ФЕДЕРАЛЬНОГО КАЗНАЧЕЙ-СТВА ПО СТАВРОПОЛЬСКОМУ КРАЮ</t>
  </si>
  <si>
    <t>ФЕДЕРАЛЬНАЯ СЛУЖБА ПО ЭКОЛОГИ-ЧЕСКОМУ, ТЕХНОЛОГИЧЕСКОМУ И АТОМНОМУ НАДЗОРУ</t>
  </si>
  <si>
    <t>УПРАВЛЕНИЕ ОБРАЗОВАНИЯ И МОЛОДЁЖ-НОЙ ПОЛИТИКИ АДМИНИСТРАЦИИ ГОРОДА ГЕОРГИЕВСКА</t>
  </si>
  <si>
    <t xml:space="preserve">ИНСПЕКЦИЯ ФЕДЕРАЛЬНОЙ НАЛОГОВОЙ СЛУЖБЫ РОССИИ ПО ГОРОДУ ГЕОРГИЕВСКУ СТАВРОПОЛЬСКОГО КРАЯ </t>
  </si>
  <si>
    <t xml:space="preserve">по кодам классификации доходов бюджетов бюджетной классификации </t>
  </si>
  <si>
    <t>Глава города Георгиевска</t>
  </si>
  <si>
    <t xml:space="preserve">                              ПРИЛОЖЕНИЕ 1</t>
  </si>
  <si>
    <t xml:space="preserve">                                  к решению Думы </t>
  </si>
  <si>
    <t xml:space="preserve">                    от 27 мая 2015 года № 519-50</t>
  </si>
  <si>
    <t xml:space="preserve">                                  города Георгиевска</t>
  </si>
  <si>
    <t>Субвенции бюджетам городских округов на выполнение передаваемых полномочий субъектов Российской Федерации на реализацию Закона Ставропольского края «О наделении органов местного самоуправления муниципальных образований в Ставропольском крае отдельными государственными полномочиями по формированию, содержанию и использованию Архивного фонда Ставропольского края»</t>
  </si>
  <si>
    <t>Субвенции бюджетам городских округов на выполнение передаваемых полномочий субъектов Российской Федерации на реализацию Закона Ставропольского края «О наделении органов местного самоуправления муниципальных районов и городских округов в Ставропольском крае отдельными государственными полномочиями  Ставропольского края по созданию комиссий по делам несовершеннолетних и защите их прав и организации деятельности таких комиссий»</t>
  </si>
  <si>
    <t>Субвенции бюджетам городских округов на выполнение передаваемых полномочий субъектов Российской Федерации на реализацию Закона Ставропольского края «О наделении органов местного самоуправления муниципальных районов и городских округов в Ставропольском крае отдельными государственными полномочиями по социальной поддержке детей-инвалидов» на обучение детей-инвалидов дошкольного возраста, не посещающих дошкольные учреждения, на дому</t>
  </si>
  <si>
    <t>Субвенции бюджетам городских округов на вы-полнение передаваемых полномочий субъектов Российской Федерации на обеспечение мер социальной поддержки ветеранов труда и тружеников тыла</t>
  </si>
  <si>
    <t>Субсидии бюджетам городских округов на реализацию мероприятий федеральной целевой программы "Культура России  (2012-2018 годы)"</t>
  </si>
  <si>
    <t xml:space="preserve">               Л.А. Козина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</si>
</sst>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9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9"/>
      <name val="Times New Roman"/>
      <family val="1"/>
    </font>
    <font>
      <u/>
      <sz val="7.5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FF0000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8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Border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6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164" fontId="4" fillId="0" borderId="0" xfId="0" applyNumberFormat="1" applyFont="1" applyBorder="1" applyAlignment="1">
      <alignment horizontal="righ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0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6" fillId="0" borderId="0" xfId="2" applyNumberFormat="1" applyFont="1" applyFill="1" applyBorder="1" applyAlignment="1" applyProtection="1">
      <alignment horizontal="left" vertical="top" wrapText="1"/>
      <protection hidden="1"/>
    </xf>
    <xf numFmtId="0" fontId="4" fillId="0" borderId="0" xfId="2" applyNumberFormat="1" applyFont="1" applyFill="1" applyBorder="1" applyAlignment="1" applyProtection="1">
      <alignment horizontal="left" vertical="top" wrapText="1"/>
      <protection hidden="1"/>
    </xf>
    <xf numFmtId="0" fontId="4" fillId="0" borderId="0" xfId="2" applyNumberFormat="1" applyFont="1" applyFill="1" applyBorder="1" applyAlignment="1" applyProtection="1">
      <alignment horizontal="justify" vertical="top" wrapText="1"/>
      <protection hidden="1"/>
    </xf>
    <xf numFmtId="0" fontId="6" fillId="0" borderId="0" xfId="2" applyNumberFormat="1" applyFont="1" applyFill="1" applyBorder="1" applyAlignment="1" applyProtection="1">
      <alignment horizontal="justify" vertical="top" wrapText="1"/>
      <protection hidden="1"/>
    </xf>
    <xf numFmtId="0" fontId="4" fillId="0" borderId="0" xfId="2" applyNumberFormat="1" applyFont="1" applyFill="1" applyBorder="1" applyAlignment="1" applyProtection="1">
      <alignment horizontal="justify" wrapText="1"/>
      <protection hidden="1"/>
    </xf>
    <xf numFmtId="0" fontId="12" fillId="0" borderId="0" xfId="0" applyFont="1" applyAlignment="1">
      <alignment horizontal="justify" vertical="top" wrapText="1"/>
    </xf>
    <xf numFmtId="0" fontId="6" fillId="0" borderId="0" xfId="2" applyNumberFormat="1" applyFont="1" applyFill="1" applyBorder="1" applyAlignment="1" applyProtection="1">
      <alignment horizontal="justify" wrapText="1"/>
      <protection hidden="1"/>
    </xf>
    <xf numFmtId="49" fontId="6" fillId="0" borderId="0" xfId="2" applyNumberFormat="1" applyFont="1" applyFill="1" applyBorder="1" applyAlignment="1" applyProtection="1">
      <alignment horizontal="left" vertical="top" wrapText="1"/>
      <protection hidden="1"/>
    </xf>
    <xf numFmtId="49" fontId="6" fillId="0" borderId="0" xfId="0" applyNumberFormat="1" applyFont="1" applyBorder="1" applyAlignment="1">
      <alignment horizontal="left" vertical="top" wrapText="1"/>
    </xf>
    <xf numFmtId="0" fontId="4" fillId="0" borderId="0" xfId="1" applyFont="1" applyAlignment="1" applyProtection="1">
      <alignment horizontal="justify"/>
    </xf>
    <xf numFmtId="0" fontId="4" fillId="0" borderId="0" xfId="0" applyFont="1" applyAlignment="1">
      <alignment horizontal="justify" wrapText="1"/>
    </xf>
    <xf numFmtId="164" fontId="4" fillId="0" borderId="0" xfId="0" applyNumberFormat="1" applyFont="1" applyFill="1" applyBorder="1" applyAlignment="1">
      <alignment horizontal="right" wrapText="1"/>
    </xf>
    <xf numFmtId="4" fontId="6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/>
    <xf numFmtId="4" fontId="4" fillId="0" borderId="0" xfId="2" applyNumberFormat="1" applyFont="1" applyFill="1" applyBorder="1" applyAlignment="1" applyProtection="1">
      <alignment horizontal="right" wrapText="1"/>
      <protection hidden="1"/>
    </xf>
    <xf numFmtId="4" fontId="4" fillId="0" borderId="0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wrapText="1"/>
    </xf>
    <xf numFmtId="4" fontId="4" fillId="0" borderId="0" xfId="0" applyNumberFormat="1" applyFont="1" applyFill="1" applyAlignment="1">
      <alignment horizontal="right" wrapText="1"/>
    </xf>
    <xf numFmtId="4" fontId="4" fillId="0" borderId="0" xfId="0" applyNumberFormat="1" applyFont="1" applyFill="1" applyBorder="1"/>
    <xf numFmtId="4" fontId="6" fillId="0" borderId="0" xfId="0" applyNumberFormat="1" applyFont="1"/>
    <xf numFmtId="49" fontId="7" fillId="0" borderId="2" xfId="0" applyNumberFormat="1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justify" vertical="top" wrapText="1"/>
    </xf>
    <xf numFmtId="0" fontId="4" fillId="0" borderId="0" xfId="0" applyNumberFormat="1" applyFont="1" applyAlignment="1">
      <alignment horizontal="justify" vertical="top" wrapText="1"/>
    </xf>
    <xf numFmtId="0" fontId="4" fillId="0" borderId="0" xfId="0" applyFont="1" applyFill="1" applyAlignment="1">
      <alignment horizontal="justify" vertical="top" wrapText="1"/>
    </xf>
    <xf numFmtId="0" fontId="6" fillId="0" borderId="0" xfId="0" applyFont="1" applyAlignment="1">
      <alignment horizontal="justify"/>
    </xf>
    <xf numFmtId="164" fontId="6" fillId="2" borderId="0" xfId="0" applyNumberFormat="1" applyFont="1" applyFill="1" applyBorder="1" applyAlignment="1">
      <alignment horizontal="right" wrapText="1"/>
    </xf>
    <xf numFmtId="164" fontId="14" fillId="2" borderId="0" xfId="0" applyNumberFormat="1" applyFont="1" applyFill="1" applyBorder="1" applyAlignment="1">
      <alignment horizontal="right" wrapText="1"/>
    </xf>
    <xf numFmtId="0" fontId="15" fillId="2" borderId="0" xfId="0" applyFont="1" applyFill="1" applyBorder="1"/>
    <xf numFmtId="164" fontId="4" fillId="2" borderId="0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4" fontId="4" fillId="0" borderId="0" xfId="0" applyNumberFormat="1" applyFont="1" applyFill="1" applyBorder="1" applyAlignment="1">
      <alignment horizontal="right" wrapText="1"/>
    </xf>
    <xf numFmtId="0" fontId="4" fillId="0" borderId="0" xfId="0" applyFont="1" applyBorder="1" applyAlignment="1">
      <alignment horizontal="left" vertical="top"/>
    </xf>
    <xf numFmtId="164" fontId="11" fillId="0" borderId="0" xfId="0" applyNumberFormat="1" applyFont="1" applyBorder="1" applyAlignment="1">
      <alignment horizontal="right" wrapText="1"/>
    </xf>
    <xf numFmtId="0" fontId="6" fillId="0" borderId="0" xfId="0" applyFont="1" applyAlignment="1">
      <alignment horizontal="justify" vertical="top" wrapText="1"/>
    </xf>
    <xf numFmtId="4" fontId="6" fillId="0" borderId="0" xfId="0" applyNumberFormat="1" applyFont="1" applyBorder="1"/>
    <xf numFmtId="0" fontId="9" fillId="0" borderId="0" xfId="1" applyAlignment="1" applyProtection="1"/>
    <xf numFmtId="0" fontId="16" fillId="0" borderId="0" xfId="0" applyFont="1" applyAlignment="1">
      <alignment horizontal="justify" vertical="top" wrapText="1"/>
    </xf>
    <xf numFmtId="164" fontId="4" fillId="3" borderId="0" xfId="0" applyNumberFormat="1" applyFont="1" applyFill="1" applyBorder="1" applyAlignment="1">
      <alignment horizontal="right" wrapText="1"/>
    </xf>
    <xf numFmtId="165" fontId="6" fillId="0" borderId="0" xfId="0" applyNumberFormat="1" applyFont="1" applyBorder="1" applyAlignment="1">
      <alignment horizontal="right" wrapText="1"/>
    </xf>
    <xf numFmtId="0" fontId="17" fillId="0" borderId="0" xfId="0" applyFont="1" applyAlignment="1">
      <alignment horizontal="justify" vertical="top" wrapText="1"/>
    </xf>
    <xf numFmtId="0" fontId="4" fillId="3" borderId="0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justify" vertical="top" wrapText="1"/>
    </xf>
    <xf numFmtId="4" fontId="6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justify" vertical="top" wrapText="1"/>
    </xf>
    <xf numFmtId="4" fontId="6" fillId="0" borderId="0" xfId="0" applyNumberFormat="1" applyFont="1" applyFill="1" applyAlignment="1">
      <alignment horizontal="right" wrapText="1"/>
    </xf>
    <xf numFmtId="164" fontId="6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horizontal="justify" vertical="top" wrapText="1"/>
    </xf>
    <xf numFmtId="0" fontId="6" fillId="0" borderId="0" xfId="2" applyNumberFormat="1" applyFont="1" applyFill="1" applyBorder="1" applyAlignment="1" applyProtection="1">
      <alignment horizontal="left" wrapText="1"/>
      <protection hidden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justify" wrapText="1"/>
    </xf>
    <xf numFmtId="49" fontId="6" fillId="0" borderId="0" xfId="0" applyNumberFormat="1" applyFont="1" applyFill="1" applyBorder="1" applyAlignment="1">
      <alignment horizontal="left" vertical="top" wrapText="1"/>
    </xf>
    <xf numFmtId="165" fontId="6" fillId="0" borderId="0" xfId="0" applyNumberFormat="1" applyFont="1"/>
    <xf numFmtId="165" fontId="6" fillId="0" borderId="0" xfId="0" applyNumberFormat="1" applyFont="1" applyFill="1" applyBorder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15" fillId="0" borderId="0" xfId="0" applyFont="1" applyFill="1" applyBorder="1"/>
    <xf numFmtId="4" fontId="4" fillId="3" borderId="0" xfId="0" applyNumberFormat="1" applyFont="1" applyFill="1" applyBorder="1" applyAlignment="1">
      <alignment horizontal="right" wrapText="1"/>
    </xf>
    <xf numFmtId="49" fontId="1" fillId="0" borderId="0" xfId="0" applyNumberFormat="1" applyFont="1"/>
    <xf numFmtId="4" fontId="18" fillId="0" borderId="0" xfId="0" applyNumberFormat="1" applyFont="1"/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center"/>
    </xf>
    <xf numFmtId="49" fontId="1" fillId="0" borderId="0" xfId="0" applyNumberFormat="1" applyFont="1" applyFill="1"/>
    <xf numFmtId="49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</cellXfs>
  <cellStyles count="3">
    <cellStyle name="Гиперссылка" xfId="1" builtinId="8"/>
    <cellStyle name="Обычный" xfId="0" builtinId="0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11"/>
  <sheetViews>
    <sheetView tabSelected="1" view="pageBreakPreview" topLeftCell="A202" zoomScale="120" zoomScaleNormal="75" zoomScaleSheetLayoutView="120" workbookViewId="0">
      <selection activeCell="C214" sqref="C214"/>
    </sheetView>
  </sheetViews>
  <sheetFormatPr defaultColWidth="9.140625" defaultRowHeight="15"/>
  <cols>
    <col min="1" max="1" width="28.28515625" style="2" customWidth="1"/>
    <col min="2" max="2" width="52.140625" style="2" customWidth="1"/>
    <col min="3" max="3" width="16.5703125" style="2" customWidth="1"/>
    <col min="4" max="4" width="17" style="2" customWidth="1"/>
    <col min="5" max="5" width="16" style="2" customWidth="1"/>
    <col min="6" max="6" width="6.140625" style="2" hidden="1" customWidth="1"/>
    <col min="7" max="8" width="9.140625" style="76"/>
    <col min="9" max="16384" width="9.140625" style="2"/>
  </cols>
  <sheetData>
    <row r="1" spans="1:8" ht="19.5" customHeight="1">
      <c r="C1" s="88" t="s">
        <v>293</v>
      </c>
      <c r="D1" s="88"/>
      <c r="E1" s="88"/>
    </row>
    <row r="2" spans="1:8" ht="19.5" customHeight="1">
      <c r="C2" s="88" t="s">
        <v>294</v>
      </c>
      <c r="D2" s="88"/>
      <c r="E2" s="88"/>
    </row>
    <row r="3" spans="1:8" ht="19.5" customHeight="1">
      <c r="C3" s="88" t="s">
        <v>296</v>
      </c>
      <c r="D3" s="88"/>
      <c r="E3" s="88"/>
    </row>
    <row r="4" spans="1:8" ht="19.5" customHeight="1">
      <c r="C4" s="88" t="s">
        <v>295</v>
      </c>
      <c r="D4" s="88"/>
      <c r="E4" s="88"/>
    </row>
    <row r="6" spans="1:8" ht="26.45" customHeight="1">
      <c r="A6" s="87" t="s">
        <v>92</v>
      </c>
      <c r="B6" s="87"/>
      <c r="C6" s="87"/>
      <c r="D6" s="87"/>
      <c r="E6" s="87"/>
    </row>
    <row r="7" spans="1:8" ht="18.75">
      <c r="A7" s="87" t="s">
        <v>291</v>
      </c>
      <c r="B7" s="87"/>
      <c r="C7" s="87"/>
      <c r="D7" s="87"/>
      <c r="E7" s="87"/>
    </row>
    <row r="8" spans="1:8" ht="18" customHeight="1">
      <c r="A8" s="87" t="s">
        <v>203</v>
      </c>
      <c r="B8" s="87"/>
      <c r="C8" s="87"/>
      <c r="D8" s="87"/>
      <c r="E8" s="87"/>
    </row>
    <row r="9" spans="1:8" ht="18" customHeight="1">
      <c r="A9" s="1"/>
      <c r="B9" s="1"/>
      <c r="C9" s="1"/>
      <c r="D9" s="1"/>
      <c r="E9" s="1" t="s">
        <v>29</v>
      </c>
    </row>
    <row r="10" spans="1:8" ht="81" customHeight="1">
      <c r="A10" s="5" t="s">
        <v>84</v>
      </c>
      <c r="B10" s="5" t="s">
        <v>20</v>
      </c>
      <c r="C10" s="39" t="s">
        <v>204</v>
      </c>
      <c r="D10" s="6" t="s">
        <v>205</v>
      </c>
      <c r="E10" s="6" t="s">
        <v>93</v>
      </c>
      <c r="F10" s="6" t="s">
        <v>42</v>
      </c>
    </row>
    <row r="11" spans="1:8" ht="16.5" customHeight="1">
      <c r="A11" s="11">
        <v>1</v>
      </c>
      <c r="B11" s="11">
        <v>2</v>
      </c>
      <c r="C11" s="11">
        <v>3</v>
      </c>
      <c r="D11" s="12">
        <v>4</v>
      </c>
      <c r="E11" s="12">
        <v>5</v>
      </c>
      <c r="F11" s="12">
        <v>7</v>
      </c>
    </row>
    <row r="12" spans="1:8" s="49" customFormat="1" ht="47.25" customHeight="1">
      <c r="A12" s="73" t="s">
        <v>94</v>
      </c>
      <c r="B12" s="63" t="s">
        <v>127</v>
      </c>
      <c r="C12" s="64">
        <f>SUM(C14:C17)</f>
        <v>950</v>
      </c>
      <c r="D12" s="64">
        <f>SUM(D14:D17)</f>
        <v>990.73</v>
      </c>
      <c r="E12" s="67">
        <f t="shared" ref="E12:E17" si="0">D12/C12*100</f>
        <v>104.28736842105263</v>
      </c>
      <c r="F12" s="48"/>
      <c r="G12" s="77"/>
      <c r="H12" s="77"/>
    </row>
    <row r="13" spans="1:8" s="4" customFormat="1" ht="34.5" customHeight="1">
      <c r="A13" s="26" t="s">
        <v>95</v>
      </c>
      <c r="B13" s="13" t="s">
        <v>27</v>
      </c>
      <c r="C13" s="30">
        <f>SUM(C14:C17)</f>
        <v>950</v>
      </c>
      <c r="D13" s="30">
        <f>SUM(D14:D17)</f>
        <v>990.73</v>
      </c>
      <c r="E13" s="7">
        <f t="shared" si="0"/>
        <v>104.28736842105263</v>
      </c>
      <c r="F13" s="10"/>
      <c r="G13" s="77"/>
      <c r="H13" s="77"/>
    </row>
    <row r="14" spans="1:8" s="4" customFormat="1" ht="35.25" customHeight="1">
      <c r="A14" s="9" t="s">
        <v>143</v>
      </c>
      <c r="B14" s="14" t="s">
        <v>146</v>
      </c>
      <c r="C14" s="31">
        <v>48</v>
      </c>
      <c r="D14" s="31">
        <v>48.37</v>
      </c>
      <c r="E14" s="10">
        <f t="shared" si="0"/>
        <v>100.77083333333331</v>
      </c>
      <c r="F14" s="10"/>
      <c r="G14" s="77"/>
      <c r="H14" s="77"/>
    </row>
    <row r="15" spans="1:8" s="4" customFormat="1" ht="34.5" customHeight="1">
      <c r="A15" s="9" t="s">
        <v>144</v>
      </c>
      <c r="B15" s="14" t="s">
        <v>147</v>
      </c>
      <c r="C15" s="31">
        <v>25</v>
      </c>
      <c r="D15" s="31">
        <v>25.04</v>
      </c>
      <c r="E15" s="10">
        <f t="shared" si="0"/>
        <v>100.16000000000001</v>
      </c>
      <c r="F15" s="10"/>
      <c r="G15" s="77"/>
      <c r="H15" s="77"/>
    </row>
    <row r="16" spans="1:8" s="4" customFormat="1" ht="33" customHeight="1">
      <c r="A16" s="9" t="s">
        <v>145</v>
      </c>
      <c r="B16" s="14" t="s">
        <v>148</v>
      </c>
      <c r="C16" s="31">
        <v>144</v>
      </c>
      <c r="D16" s="31">
        <v>144.5</v>
      </c>
      <c r="E16" s="10">
        <f t="shared" si="0"/>
        <v>100.34722222222223</v>
      </c>
      <c r="F16" s="10"/>
      <c r="G16" s="77"/>
      <c r="H16" s="77"/>
    </row>
    <row r="17" spans="1:8" s="4" customFormat="1" ht="31.5" customHeight="1">
      <c r="A17" s="9" t="s">
        <v>150</v>
      </c>
      <c r="B17" s="14" t="s">
        <v>149</v>
      </c>
      <c r="C17" s="31">
        <v>733</v>
      </c>
      <c r="D17" s="31">
        <v>772.82</v>
      </c>
      <c r="E17" s="10">
        <f t="shared" si="0"/>
        <v>105.4324693042292</v>
      </c>
      <c r="F17" s="10"/>
      <c r="G17" s="77"/>
      <c r="H17" s="77"/>
    </row>
    <row r="18" spans="1:8" s="4" customFormat="1" ht="13.5" customHeight="1">
      <c r="A18" s="9"/>
      <c r="B18" s="14"/>
      <c r="C18" s="31"/>
      <c r="D18" s="32"/>
      <c r="E18" s="10"/>
      <c r="F18" s="7"/>
      <c r="G18" s="77"/>
      <c r="H18" s="77"/>
    </row>
    <row r="19" spans="1:8" s="49" customFormat="1" ht="48" customHeight="1">
      <c r="A19" s="25" t="s">
        <v>151</v>
      </c>
      <c r="B19" s="63" t="s">
        <v>286</v>
      </c>
      <c r="C19" s="64">
        <f>SUM(C20)</f>
        <v>0</v>
      </c>
      <c r="D19" s="64">
        <f>SUM(D20)</f>
        <v>152</v>
      </c>
      <c r="E19" s="67" t="s">
        <v>34</v>
      </c>
      <c r="F19" s="45"/>
      <c r="G19" s="77"/>
      <c r="H19" s="77"/>
    </row>
    <row r="20" spans="1:8" s="4" customFormat="1" ht="51" customHeight="1">
      <c r="A20" s="19" t="s">
        <v>152</v>
      </c>
      <c r="B20" s="20" t="s">
        <v>59</v>
      </c>
      <c r="C20" s="31">
        <v>0</v>
      </c>
      <c r="D20" s="32">
        <v>152</v>
      </c>
      <c r="E20" s="10" t="s">
        <v>34</v>
      </c>
      <c r="F20" s="7"/>
      <c r="G20" s="77"/>
      <c r="H20" s="77"/>
    </row>
    <row r="21" spans="1:8" s="4" customFormat="1" ht="14.25" customHeight="1">
      <c r="A21" s="19"/>
      <c r="B21" s="20"/>
      <c r="C21" s="31"/>
      <c r="D21" s="32"/>
      <c r="E21" s="10"/>
      <c r="F21" s="7"/>
      <c r="G21" s="77"/>
      <c r="H21" s="77"/>
    </row>
    <row r="22" spans="1:8" s="4" customFormat="1" ht="30" customHeight="1">
      <c r="A22" s="25" t="s">
        <v>258</v>
      </c>
      <c r="B22" s="63" t="s">
        <v>285</v>
      </c>
      <c r="C22" s="64">
        <f>SUM(C23)</f>
        <v>0</v>
      </c>
      <c r="D22" s="64">
        <f>SUM(D23:D24)</f>
        <v>4</v>
      </c>
      <c r="E22" s="67" t="s">
        <v>34</v>
      </c>
      <c r="F22" s="7"/>
      <c r="G22" s="77"/>
      <c r="H22" s="77"/>
    </row>
    <row r="23" spans="1:8" s="4" customFormat="1" ht="48.75" customHeight="1">
      <c r="A23" s="19" t="s">
        <v>259</v>
      </c>
      <c r="B23" s="20" t="s">
        <v>261</v>
      </c>
      <c r="C23" s="31">
        <v>0</v>
      </c>
      <c r="D23" s="32">
        <v>3</v>
      </c>
      <c r="E23" s="10" t="s">
        <v>34</v>
      </c>
      <c r="F23" s="7"/>
      <c r="G23" s="77"/>
      <c r="H23" s="77"/>
    </row>
    <row r="24" spans="1:8" s="4" customFormat="1" ht="49.5" customHeight="1">
      <c r="A24" s="19" t="s">
        <v>260</v>
      </c>
      <c r="B24" s="20" t="s">
        <v>59</v>
      </c>
      <c r="C24" s="31">
        <v>0</v>
      </c>
      <c r="D24" s="32">
        <v>1</v>
      </c>
      <c r="E24" s="10" t="s">
        <v>34</v>
      </c>
      <c r="F24" s="7"/>
      <c r="G24" s="77"/>
      <c r="H24" s="77"/>
    </row>
    <row r="25" spans="1:8" s="49" customFormat="1" ht="13.5" customHeight="1">
      <c r="A25" s="19"/>
      <c r="B25" s="20"/>
      <c r="C25" s="31"/>
      <c r="D25" s="32"/>
      <c r="E25" s="10"/>
      <c r="F25" s="45"/>
      <c r="G25" s="77"/>
      <c r="H25" s="77"/>
    </row>
    <row r="26" spans="1:8" s="4" customFormat="1" ht="31.5" customHeight="1">
      <c r="A26" s="25" t="s">
        <v>180</v>
      </c>
      <c r="B26" s="21" t="s">
        <v>201</v>
      </c>
      <c r="C26" s="64">
        <f>SUM(C27)</f>
        <v>0</v>
      </c>
      <c r="D26" s="64">
        <f>SUM(D27)</f>
        <v>2</v>
      </c>
      <c r="E26" s="67" t="s">
        <v>34</v>
      </c>
      <c r="F26" s="7"/>
      <c r="G26" s="77"/>
      <c r="H26" s="77"/>
    </row>
    <row r="27" spans="1:8" s="4" customFormat="1" ht="48.75" customHeight="1">
      <c r="A27" s="19" t="s">
        <v>262</v>
      </c>
      <c r="B27" s="20" t="s">
        <v>59</v>
      </c>
      <c r="C27" s="31">
        <v>0</v>
      </c>
      <c r="D27" s="32">
        <v>2</v>
      </c>
      <c r="E27" s="10" t="s">
        <v>34</v>
      </c>
      <c r="F27" s="7"/>
      <c r="G27" s="77"/>
      <c r="H27" s="77"/>
    </row>
    <row r="28" spans="1:8" s="4" customFormat="1" ht="14.25" customHeight="1">
      <c r="A28" s="19"/>
      <c r="B28" s="20"/>
      <c r="C28" s="31"/>
      <c r="D28" s="32"/>
      <c r="E28" s="10"/>
      <c r="F28" s="7"/>
      <c r="G28" s="77"/>
      <c r="H28" s="77"/>
    </row>
    <row r="29" spans="1:8" s="4" customFormat="1" ht="31.5" customHeight="1">
      <c r="A29" s="25" t="s">
        <v>89</v>
      </c>
      <c r="B29" s="21" t="s">
        <v>90</v>
      </c>
      <c r="C29" s="30">
        <f>SUM(C30:C30)</f>
        <v>0</v>
      </c>
      <c r="D29" s="30">
        <f>SUM(D30:D30)</f>
        <v>1.4</v>
      </c>
      <c r="E29" s="7" t="s">
        <v>34</v>
      </c>
      <c r="F29" s="7"/>
      <c r="G29" s="77"/>
      <c r="H29" s="77"/>
    </row>
    <row r="30" spans="1:8" s="49" customFormat="1" ht="49.5" customHeight="1">
      <c r="A30" s="19" t="s">
        <v>85</v>
      </c>
      <c r="B30" s="20" t="s">
        <v>59</v>
      </c>
      <c r="C30" s="31">
        <v>0</v>
      </c>
      <c r="D30" s="32">
        <v>1.4</v>
      </c>
      <c r="E30" s="7" t="s">
        <v>34</v>
      </c>
      <c r="F30" s="45"/>
      <c r="G30" s="77"/>
      <c r="H30" s="77"/>
    </row>
    <row r="31" spans="1:8" s="4" customFormat="1" ht="14.25" customHeight="1">
      <c r="A31" s="19"/>
      <c r="B31" s="20"/>
      <c r="C31" s="31"/>
      <c r="D31" s="32"/>
      <c r="E31" s="7"/>
      <c r="F31" s="7"/>
      <c r="G31" s="77"/>
      <c r="H31" s="77"/>
    </row>
    <row r="32" spans="1:8" s="4" customFormat="1" ht="31.5" customHeight="1">
      <c r="A32" s="18">
        <v>100</v>
      </c>
      <c r="B32" s="18" t="s">
        <v>287</v>
      </c>
      <c r="C32" s="30">
        <f>SUM(C33)</f>
        <v>3030</v>
      </c>
      <c r="D32" s="30">
        <f>SUM(D33)</f>
        <v>3340.83</v>
      </c>
      <c r="E32" s="7">
        <f>D32/C32*100</f>
        <v>110.25841584158415</v>
      </c>
      <c r="F32" s="7"/>
      <c r="G32" s="77"/>
      <c r="H32" s="77"/>
    </row>
    <row r="33" spans="1:8" s="4" customFormat="1" ht="45.75" customHeight="1">
      <c r="A33" s="8" t="s">
        <v>268</v>
      </c>
      <c r="B33" s="59" t="s">
        <v>263</v>
      </c>
      <c r="C33" s="64">
        <f>C34+C35+C36+C37</f>
        <v>3030</v>
      </c>
      <c r="D33" s="64">
        <f>D34+D35+D36+D37</f>
        <v>3340.83</v>
      </c>
      <c r="E33" s="7">
        <f t="shared" ref="E33:E36" si="1">D33/C33*100</f>
        <v>110.25841584158415</v>
      </c>
      <c r="F33" s="7"/>
      <c r="G33" s="77"/>
      <c r="H33" s="77"/>
    </row>
    <row r="34" spans="1:8" s="4" customFormat="1" ht="96.75" customHeight="1">
      <c r="A34" s="9" t="s">
        <v>269</v>
      </c>
      <c r="B34" s="56" t="s">
        <v>264</v>
      </c>
      <c r="C34" s="50">
        <v>1261</v>
      </c>
      <c r="D34" s="37">
        <v>1260.8900000000001</v>
      </c>
      <c r="E34" s="10">
        <f t="shared" si="1"/>
        <v>99.991276764472644</v>
      </c>
      <c r="F34" s="7"/>
      <c r="G34" s="77"/>
      <c r="H34" s="77"/>
    </row>
    <row r="35" spans="1:8" s="4" customFormat="1" ht="111" customHeight="1">
      <c r="A35" s="9" t="s">
        <v>270</v>
      </c>
      <c r="B35" s="56" t="s">
        <v>265</v>
      </c>
      <c r="C35" s="50">
        <v>28</v>
      </c>
      <c r="D35" s="37">
        <v>28.4</v>
      </c>
      <c r="E35" s="10">
        <f t="shared" si="1"/>
        <v>101.42857142857142</v>
      </c>
      <c r="F35" s="7"/>
      <c r="G35" s="77"/>
      <c r="H35" s="77"/>
    </row>
    <row r="36" spans="1:8" s="4" customFormat="1" ht="96.75" customHeight="1">
      <c r="A36" s="9" t="s">
        <v>271</v>
      </c>
      <c r="B36" s="56" t="s">
        <v>266</v>
      </c>
      <c r="C36" s="50">
        <v>1741</v>
      </c>
      <c r="D36" s="37">
        <v>2160.04</v>
      </c>
      <c r="E36" s="10">
        <f t="shared" si="1"/>
        <v>124.0689259046525</v>
      </c>
      <c r="F36" s="7"/>
      <c r="G36" s="77"/>
      <c r="H36" s="77"/>
    </row>
    <row r="37" spans="1:8" s="4" customFormat="1" ht="97.5" customHeight="1">
      <c r="A37" s="9" t="s">
        <v>272</v>
      </c>
      <c r="B37" s="56" t="s">
        <v>267</v>
      </c>
      <c r="C37" s="50">
        <v>0</v>
      </c>
      <c r="D37" s="37">
        <v>-108.5</v>
      </c>
      <c r="E37" s="10" t="s">
        <v>206</v>
      </c>
      <c r="F37" s="7"/>
      <c r="G37" s="77"/>
      <c r="H37" s="77"/>
    </row>
    <row r="38" spans="1:8" s="4" customFormat="1" ht="15" customHeight="1">
      <c r="A38" s="9"/>
      <c r="B38" s="55"/>
      <c r="C38" s="50"/>
      <c r="D38" s="37"/>
      <c r="E38" s="10"/>
      <c r="F38" s="7"/>
      <c r="G38" s="77"/>
      <c r="H38" s="77"/>
    </row>
    <row r="39" spans="1:8" s="4" customFormat="1" ht="34.5" customHeight="1">
      <c r="A39" s="18">
        <v>106</v>
      </c>
      <c r="B39" s="21" t="s">
        <v>91</v>
      </c>
      <c r="C39" s="64">
        <f>SUM(C41)</f>
        <v>0</v>
      </c>
      <c r="D39" s="64">
        <f>SUM(D40:D41)</f>
        <v>50.9</v>
      </c>
      <c r="E39" s="67" t="s">
        <v>34</v>
      </c>
      <c r="F39" s="7"/>
      <c r="G39" s="77"/>
      <c r="H39" s="77"/>
    </row>
    <row r="40" spans="1:8" s="4" customFormat="1" ht="80.25" customHeight="1">
      <c r="A40" s="19" t="s">
        <v>257</v>
      </c>
      <c r="B40" s="20" t="s">
        <v>153</v>
      </c>
      <c r="C40" s="30"/>
      <c r="D40" s="31">
        <v>2</v>
      </c>
      <c r="E40" s="52" t="s">
        <v>206</v>
      </c>
      <c r="F40" s="7"/>
      <c r="G40" s="77"/>
      <c r="H40" s="77"/>
    </row>
    <row r="41" spans="1:8" s="4" customFormat="1" ht="50.25" customHeight="1">
      <c r="A41" s="19" t="s">
        <v>86</v>
      </c>
      <c r="B41" s="20" t="s">
        <v>59</v>
      </c>
      <c r="C41" s="31">
        <v>0</v>
      </c>
      <c r="D41" s="32">
        <v>48.9</v>
      </c>
      <c r="E41" s="7" t="s">
        <v>34</v>
      </c>
      <c r="F41" s="7"/>
      <c r="G41" s="77"/>
      <c r="H41" s="77"/>
    </row>
    <row r="42" spans="1:8" s="4" customFormat="1" ht="13.5" customHeight="1">
      <c r="A42" s="19"/>
      <c r="B42" s="20"/>
      <c r="C42" s="31"/>
      <c r="D42" s="32"/>
      <c r="E42" s="7"/>
      <c r="F42" s="7"/>
      <c r="G42" s="77"/>
      <c r="H42" s="77"/>
    </row>
    <row r="43" spans="1:8" s="4" customFormat="1" ht="48" customHeight="1">
      <c r="A43" s="18">
        <v>133</v>
      </c>
      <c r="B43" s="53" t="s">
        <v>284</v>
      </c>
      <c r="C43" s="30">
        <f>SUM(C44)</f>
        <v>0</v>
      </c>
      <c r="D43" s="30">
        <f>SUM(D44)</f>
        <v>5</v>
      </c>
      <c r="E43" s="7" t="s">
        <v>34</v>
      </c>
      <c r="F43" s="7"/>
      <c r="G43" s="77"/>
      <c r="H43" s="77"/>
    </row>
    <row r="44" spans="1:8" s="4" customFormat="1" ht="49.5" customHeight="1">
      <c r="A44" s="19" t="s">
        <v>273</v>
      </c>
      <c r="B44" s="20" t="s">
        <v>59</v>
      </c>
      <c r="C44" s="31">
        <v>0</v>
      </c>
      <c r="D44" s="32">
        <v>5</v>
      </c>
      <c r="E44" s="7" t="s">
        <v>34</v>
      </c>
      <c r="F44" s="7"/>
      <c r="G44" s="77"/>
      <c r="H44" s="77"/>
    </row>
    <row r="45" spans="1:8" s="4" customFormat="1" ht="13.5" customHeight="1">
      <c r="A45" s="19"/>
      <c r="B45" s="20"/>
      <c r="C45" s="31"/>
      <c r="D45" s="32"/>
      <c r="E45" s="7"/>
      <c r="F45" s="7"/>
      <c r="G45" s="77"/>
      <c r="H45" s="77"/>
    </row>
    <row r="46" spans="1:8" s="4" customFormat="1" ht="64.5" customHeight="1">
      <c r="A46" s="71">
        <v>141</v>
      </c>
      <c r="B46" s="69" t="s">
        <v>128</v>
      </c>
      <c r="C46" s="64">
        <f>SUM(C47:C54)</f>
        <v>4900</v>
      </c>
      <c r="D46" s="64">
        <f>SUM(D47:D54)</f>
        <v>3779.16</v>
      </c>
      <c r="E46" s="67">
        <f>D46/C46*100</f>
        <v>77.125714285714281</v>
      </c>
      <c r="F46" s="7"/>
      <c r="G46" s="77"/>
      <c r="H46" s="77"/>
    </row>
    <row r="47" spans="1:8" s="4" customFormat="1" ht="80.25" customHeight="1">
      <c r="A47" s="20" t="s">
        <v>181</v>
      </c>
      <c r="B47" s="20" t="s">
        <v>182</v>
      </c>
      <c r="C47" s="31">
        <v>0</v>
      </c>
      <c r="D47" s="32">
        <v>96.9</v>
      </c>
      <c r="E47" s="57" t="s">
        <v>34</v>
      </c>
      <c r="F47" s="7"/>
      <c r="G47" s="77"/>
      <c r="H47" s="77"/>
    </row>
    <row r="48" spans="1:8" s="4" customFormat="1" ht="64.5" customHeight="1">
      <c r="A48" s="20" t="s">
        <v>183</v>
      </c>
      <c r="B48" s="20" t="s">
        <v>184</v>
      </c>
      <c r="C48" s="31">
        <v>0</v>
      </c>
      <c r="D48" s="32">
        <v>11</v>
      </c>
      <c r="E48" s="57" t="s">
        <v>34</v>
      </c>
      <c r="F48" s="7"/>
      <c r="G48" s="77"/>
      <c r="H48" s="77"/>
    </row>
    <row r="49" spans="1:8" s="4" customFormat="1" ht="47.25" customHeight="1">
      <c r="A49" s="20" t="s">
        <v>129</v>
      </c>
      <c r="B49" s="20" t="s">
        <v>130</v>
      </c>
      <c r="C49" s="31">
        <v>500</v>
      </c>
      <c r="D49" s="32">
        <v>365.6</v>
      </c>
      <c r="E49" s="57">
        <f t="shared" ref="E49:E54" si="2">D49/C49*100</f>
        <v>73.12</v>
      </c>
      <c r="F49" s="7"/>
      <c r="G49" s="77"/>
      <c r="H49" s="77"/>
    </row>
    <row r="50" spans="1:8" s="4" customFormat="1" ht="45" customHeight="1">
      <c r="A50" s="20" t="s">
        <v>185</v>
      </c>
      <c r="B50" s="20" t="s">
        <v>186</v>
      </c>
      <c r="C50" s="31">
        <v>0</v>
      </c>
      <c r="D50" s="32">
        <v>5</v>
      </c>
      <c r="E50" s="57" t="s">
        <v>34</v>
      </c>
      <c r="F50" s="7"/>
      <c r="G50" s="77"/>
      <c r="H50" s="77"/>
    </row>
    <row r="51" spans="1:8" s="4" customFormat="1" ht="47.25" customHeight="1">
      <c r="A51" s="20" t="s">
        <v>187</v>
      </c>
      <c r="B51" s="20" t="s">
        <v>188</v>
      </c>
      <c r="C51" s="31">
        <v>0</v>
      </c>
      <c r="D51" s="32">
        <v>10</v>
      </c>
      <c r="E51" s="57" t="s">
        <v>34</v>
      </c>
      <c r="F51" s="7"/>
      <c r="G51" s="77"/>
      <c r="H51" s="77"/>
    </row>
    <row r="52" spans="1:8" s="4" customFormat="1" ht="66" customHeight="1">
      <c r="A52" s="20" t="s">
        <v>65</v>
      </c>
      <c r="B52" s="20" t="s">
        <v>64</v>
      </c>
      <c r="C52" s="31">
        <v>3000</v>
      </c>
      <c r="D52" s="32">
        <v>2458.33</v>
      </c>
      <c r="E52" s="57">
        <f t="shared" si="2"/>
        <v>81.944333333333333</v>
      </c>
      <c r="F52" s="7"/>
      <c r="G52" s="77"/>
      <c r="H52" s="77"/>
    </row>
    <row r="53" spans="1:8" s="4" customFormat="1" ht="78" customHeight="1">
      <c r="A53" s="19" t="s">
        <v>192</v>
      </c>
      <c r="B53" s="27" t="s">
        <v>153</v>
      </c>
      <c r="C53" s="31">
        <v>0</v>
      </c>
      <c r="D53" s="31">
        <v>63</v>
      </c>
      <c r="E53" s="57" t="s">
        <v>34</v>
      </c>
      <c r="F53" s="7"/>
      <c r="G53" s="77"/>
      <c r="H53" s="77"/>
    </row>
    <row r="54" spans="1:8" s="4" customFormat="1" ht="49.5" customHeight="1">
      <c r="A54" s="19" t="s">
        <v>142</v>
      </c>
      <c r="B54" s="20" t="s">
        <v>59</v>
      </c>
      <c r="C54" s="31">
        <v>1400</v>
      </c>
      <c r="D54" s="32">
        <v>769.33</v>
      </c>
      <c r="E54" s="57">
        <f t="shared" si="2"/>
        <v>54.95214285714286</v>
      </c>
      <c r="F54" s="7"/>
      <c r="G54" s="77"/>
      <c r="H54" s="77"/>
    </row>
    <row r="55" spans="1:8" s="4" customFormat="1" ht="13.5" customHeight="1">
      <c r="A55" s="19"/>
      <c r="B55" s="20"/>
      <c r="C55" s="31"/>
      <c r="D55" s="32"/>
      <c r="E55" s="10"/>
      <c r="F55" s="7"/>
      <c r="G55" s="77"/>
      <c r="H55" s="77"/>
    </row>
    <row r="56" spans="1:8" s="4" customFormat="1" ht="31.5" customHeight="1">
      <c r="A56" s="18">
        <v>150</v>
      </c>
      <c r="B56" s="21" t="s">
        <v>274</v>
      </c>
      <c r="C56" s="30">
        <v>0</v>
      </c>
      <c r="D56" s="54">
        <v>1</v>
      </c>
      <c r="E56" s="7" t="s">
        <v>34</v>
      </c>
      <c r="F56" s="7"/>
      <c r="G56" s="77"/>
      <c r="H56" s="77"/>
    </row>
    <row r="57" spans="1:8" s="4" customFormat="1" ht="46.5" customHeight="1">
      <c r="A57" s="19" t="s">
        <v>275</v>
      </c>
      <c r="B57" s="20" t="s">
        <v>59</v>
      </c>
      <c r="C57" s="31">
        <v>0</v>
      </c>
      <c r="D57" s="32">
        <v>1</v>
      </c>
      <c r="E57" s="10" t="s">
        <v>34</v>
      </c>
      <c r="F57" s="7"/>
      <c r="G57" s="77"/>
      <c r="H57" s="77"/>
    </row>
    <row r="58" spans="1:8" s="4" customFormat="1" ht="13.5" customHeight="1">
      <c r="A58" s="19"/>
      <c r="B58" s="20"/>
      <c r="C58" s="31"/>
      <c r="D58" s="32"/>
      <c r="E58" s="10"/>
      <c r="F58" s="7"/>
      <c r="G58" s="77"/>
      <c r="H58" s="77"/>
    </row>
    <row r="59" spans="1:8" s="4" customFormat="1" ht="32.25" customHeight="1">
      <c r="A59" s="18">
        <v>161</v>
      </c>
      <c r="B59" s="21" t="s">
        <v>131</v>
      </c>
      <c r="C59" s="64">
        <f>SUM(C60)</f>
        <v>0</v>
      </c>
      <c r="D59" s="64">
        <f>SUM(D60)</f>
        <v>12</v>
      </c>
      <c r="E59" s="29" t="s">
        <v>206</v>
      </c>
      <c r="F59" s="7"/>
      <c r="G59" s="77"/>
      <c r="H59" s="77"/>
    </row>
    <row r="60" spans="1:8" s="49" customFormat="1" ht="78" customHeight="1">
      <c r="A60" s="19" t="s">
        <v>132</v>
      </c>
      <c r="B60" s="20" t="s">
        <v>133</v>
      </c>
      <c r="C60" s="31">
        <v>0</v>
      </c>
      <c r="D60" s="31">
        <v>12</v>
      </c>
      <c r="E60" s="10" t="s">
        <v>206</v>
      </c>
      <c r="F60" s="45"/>
      <c r="G60" s="77"/>
      <c r="H60" s="77"/>
    </row>
    <row r="61" spans="1:8" s="4" customFormat="1" ht="14.25" customHeight="1">
      <c r="A61" s="19"/>
      <c r="B61" s="20"/>
      <c r="C61" s="31"/>
      <c r="D61" s="31"/>
      <c r="E61" s="10"/>
      <c r="F61" s="7"/>
      <c r="G61" s="77"/>
      <c r="H61" s="77"/>
    </row>
    <row r="62" spans="1:8" s="4" customFormat="1" ht="48.75" customHeight="1">
      <c r="A62" s="72">
        <v>182</v>
      </c>
      <c r="B62" s="63" t="s">
        <v>290</v>
      </c>
      <c r="C62" s="64">
        <f>SUM(C63+C65+C69+C72+C76+C74)</f>
        <v>179742</v>
      </c>
      <c r="D62" s="64">
        <f>SUM(D63+D65+D69+D72+D76+D74)</f>
        <v>178435.36</v>
      </c>
      <c r="E62" s="67">
        <f t="shared" ref="E62:E65" si="3">D62/C62*100</f>
        <v>99.273046922811574</v>
      </c>
      <c r="F62" s="7"/>
      <c r="G62" s="77"/>
      <c r="H62" s="77"/>
    </row>
    <row r="63" spans="1:8" s="4" customFormat="1" ht="17.25" customHeight="1">
      <c r="A63" s="8" t="s">
        <v>46</v>
      </c>
      <c r="B63" s="13" t="s">
        <v>21</v>
      </c>
      <c r="C63" s="30">
        <f>SUM(C64)</f>
        <v>97671</v>
      </c>
      <c r="D63" s="30">
        <f>SUM(D64)</f>
        <v>94183.26</v>
      </c>
      <c r="E63" s="7">
        <f t="shared" si="3"/>
        <v>96.429093589704209</v>
      </c>
      <c r="F63" s="7"/>
      <c r="G63" s="77"/>
      <c r="H63" s="77"/>
    </row>
    <row r="64" spans="1:8" s="4" customFormat="1" ht="18.75" customHeight="1">
      <c r="A64" s="9" t="s">
        <v>43</v>
      </c>
      <c r="B64" s="14" t="s">
        <v>22</v>
      </c>
      <c r="C64" s="50">
        <v>97671</v>
      </c>
      <c r="D64" s="32">
        <v>94183.26</v>
      </c>
      <c r="E64" s="10">
        <f>D64/C64*100</f>
        <v>96.429093589704209</v>
      </c>
      <c r="F64" s="7"/>
      <c r="G64" s="77"/>
      <c r="H64" s="77"/>
    </row>
    <row r="65" spans="1:8" s="4" customFormat="1" ht="16.149999999999999" customHeight="1">
      <c r="A65" s="8" t="s">
        <v>47</v>
      </c>
      <c r="B65" s="13" t="s">
        <v>24</v>
      </c>
      <c r="C65" s="30">
        <f>SUM(C66+C67+C68)</f>
        <v>43796</v>
      </c>
      <c r="D65" s="30">
        <f>SUM(D66+D67+D68)</f>
        <v>44331.719999999994</v>
      </c>
      <c r="E65" s="7">
        <f t="shared" si="3"/>
        <v>101.22321673212164</v>
      </c>
      <c r="F65" s="7"/>
      <c r="G65" s="77"/>
      <c r="H65" s="77"/>
    </row>
    <row r="66" spans="1:8" s="4" customFormat="1" ht="33" customHeight="1">
      <c r="A66" s="9" t="s">
        <v>44</v>
      </c>
      <c r="B66" s="14" t="s">
        <v>23</v>
      </c>
      <c r="C66" s="50">
        <v>42535</v>
      </c>
      <c r="D66" s="37">
        <v>43045.599999999999</v>
      </c>
      <c r="E66" s="10">
        <f t="shared" ref="E66:E73" si="4">D66/C66*100</f>
        <v>101.20042318090982</v>
      </c>
      <c r="F66" s="7"/>
      <c r="G66" s="77"/>
      <c r="H66" s="77"/>
    </row>
    <row r="67" spans="1:8" s="4" customFormat="1" ht="16.899999999999999" customHeight="1">
      <c r="A67" s="9" t="s">
        <v>45</v>
      </c>
      <c r="B67" s="14" t="s">
        <v>32</v>
      </c>
      <c r="C67" s="50">
        <v>302</v>
      </c>
      <c r="D67" s="37">
        <v>303.33999999999997</v>
      </c>
      <c r="E67" s="10">
        <f t="shared" si="4"/>
        <v>100.44370860927152</v>
      </c>
      <c r="F67" s="7"/>
      <c r="G67" s="77"/>
      <c r="H67" s="77"/>
    </row>
    <row r="68" spans="1:8" s="4" customFormat="1" ht="32.25" customHeight="1">
      <c r="A68" s="40" t="s">
        <v>276</v>
      </c>
      <c r="B68" s="41" t="s">
        <v>189</v>
      </c>
      <c r="C68" s="50">
        <v>959</v>
      </c>
      <c r="D68" s="37">
        <v>982.78</v>
      </c>
      <c r="E68" s="29">
        <f t="shared" si="4"/>
        <v>102.47966631908238</v>
      </c>
      <c r="F68" s="7"/>
      <c r="G68" s="77"/>
      <c r="H68" s="77"/>
    </row>
    <row r="69" spans="1:8" s="4" customFormat="1" ht="16.149999999999999" customHeight="1">
      <c r="A69" s="8" t="s">
        <v>48</v>
      </c>
      <c r="B69" s="13" t="s">
        <v>25</v>
      </c>
      <c r="C69" s="30">
        <f>SUM(C70:C71)</f>
        <v>26205</v>
      </c>
      <c r="D69" s="30">
        <f>SUM(D70:D71)</f>
        <v>27196.69</v>
      </c>
      <c r="E69" s="7">
        <f t="shared" si="4"/>
        <v>103.78435413089105</v>
      </c>
      <c r="F69" s="7"/>
      <c r="G69" s="77"/>
      <c r="H69" s="77"/>
    </row>
    <row r="70" spans="1:8" s="4" customFormat="1" ht="16.149999999999999" customHeight="1">
      <c r="A70" s="9" t="s">
        <v>49</v>
      </c>
      <c r="B70" s="14" t="s">
        <v>31</v>
      </c>
      <c r="C70" s="50">
        <v>4905</v>
      </c>
      <c r="D70" s="50">
        <v>5360.46</v>
      </c>
      <c r="E70" s="10">
        <f t="shared" si="4"/>
        <v>109.28562691131498</v>
      </c>
      <c r="F70" s="7"/>
      <c r="G70" s="77"/>
      <c r="H70" s="77"/>
    </row>
    <row r="71" spans="1:8" s="4" customFormat="1" ht="18" customHeight="1">
      <c r="A71" s="9" t="s">
        <v>50</v>
      </c>
      <c r="B71" s="14" t="s">
        <v>26</v>
      </c>
      <c r="C71" s="50">
        <v>21300</v>
      </c>
      <c r="D71" s="50">
        <v>21836.23</v>
      </c>
      <c r="E71" s="10">
        <f t="shared" si="4"/>
        <v>102.51751173708921</v>
      </c>
      <c r="F71" s="7"/>
      <c r="G71" s="77"/>
      <c r="H71" s="77"/>
    </row>
    <row r="72" spans="1:8" s="4" customFormat="1" ht="19.5" customHeight="1">
      <c r="A72" s="8" t="s">
        <v>51</v>
      </c>
      <c r="B72" s="13" t="s">
        <v>37</v>
      </c>
      <c r="C72" s="30">
        <f>SUM(C73)</f>
        <v>11600</v>
      </c>
      <c r="D72" s="30">
        <f t="shared" ref="D72:E72" si="5">SUM(D73)</f>
        <v>11806.85</v>
      </c>
      <c r="E72" s="58">
        <f t="shared" si="5"/>
        <v>101.78318965517241</v>
      </c>
      <c r="F72" s="7"/>
      <c r="G72" s="77"/>
      <c r="H72" s="77"/>
    </row>
    <row r="73" spans="1:8" s="4" customFormat="1" ht="63" customHeight="1">
      <c r="A73" s="9" t="s">
        <v>52</v>
      </c>
      <c r="B73" s="14" t="s">
        <v>35</v>
      </c>
      <c r="C73" s="50">
        <v>11600</v>
      </c>
      <c r="D73" s="37">
        <v>11806.85</v>
      </c>
      <c r="E73" s="10">
        <f t="shared" si="4"/>
        <v>101.78318965517241</v>
      </c>
      <c r="F73" s="7"/>
      <c r="G73" s="77"/>
      <c r="H73" s="77"/>
    </row>
    <row r="74" spans="1:8" s="4" customFormat="1" ht="32.450000000000003" customHeight="1">
      <c r="A74" s="8" t="s">
        <v>54</v>
      </c>
      <c r="B74" s="13" t="s">
        <v>33</v>
      </c>
      <c r="C74" s="30">
        <f>SUM(C75:C75)</f>
        <v>0</v>
      </c>
      <c r="D74" s="30">
        <f>SUM(D75:D75)</f>
        <v>-0.56000000000000005</v>
      </c>
      <c r="E74" s="7" t="s">
        <v>206</v>
      </c>
      <c r="F74" s="7"/>
      <c r="G74" s="77"/>
      <c r="H74" s="77"/>
    </row>
    <row r="75" spans="1:8" s="4" customFormat="1" ht="47.25" customHeight="1">
      <c r="A75" s="9" t="s">
        <v>154</v>
      </c>
      <c r="B75" s="14" t="s">
        <v>155</v>
      </c>
      <c r="C75" s="31">
        <v>0</v>
      </c>
      <c r="D75" s="31">
        <v>-0.56000000000000005</v>
      </c>
      <c r="E75" s="10" t="s">
        <v>206</v>
      </c>
      <c r="F75" s="7"/>
      <c r="G75" s="77"/>
      <c r="H75" s="77"/>
    </row>
    <row r="76" spans="1:8" s="4" customFormat="1" ht="16.5" customHeight="1">
      <c r="A76" s="8" t="s">
        <v>55</v>
      </c>
      <c r="B76" s="13" t="s">
        <v>28</v>
      </c>
      <c r="C76" s="30">
        <f>SUM(C77:C81)</f>
        <v>470</v>
      </c>
      <c r="D76" s="30">
        <f>SUM(D77:D81)</f>
        <v>917.4</v>
      </c>
      <c r="E76" s="7">
        <f t="shared" ref="E76:E94" si="6">D76/C76*100</f>
        <v>195.19148936170211</v>
      </c>
      <c r="F76" s="7"/>
      <c r="G76" s="77"/>
      <c r="H76" s="77"/>
    </row>
    <row r="77" spans="1:8" s="4" customFormat="1" ht="97.5" customHeight="1">
      <c r="A77" s="19" t="s">
        <v>60</v>
      </c>
      <c r="B77" s="20" t="s">
        <v>56</v>
      </c>
      <c r="C77" s="33">
        <v>100</v>
      </c>
      <c r="D77" s="34">
        <v>181.92</v>
      </c>
      <c r="E77" s="10">
        <f t="shared" si="6"/>
        <v>181.92</v>
      </c>
      <c r="F77" s="7"/>
      <c r="G77" s="77"/>
      <c r="H77" s="77"/>
    </row>
    <row r="78" spans="1:8" s="4" customFormat="1" ht="80.25" customHeight="1">
      <c r="A78" s="19" t="s">
        <v>61</v>
      </c>
      <c r="B78" s="20" t="s">
        <v>57</v>
      </c>
      <c r="C78" s="31">
        <v>0</v>
      </c>
      <c r="D78" s="32">
        <v>29.98</v>
      </c>
      <c r="E78" s="10" t="s">
        <v>206</v>
      </c>
      <c r="F78" s="7"/>
      <c r="G78" s="77"/>
      <c r="H78" s="77"/>
    </row>
    <row r="79" spans="1:8" s="4" customFormat="1" ht="80.25" customHeight="1">
      <c r="A79" s="19" t="s">
        <v>62</v>
      </c>
      <c r="B79" s="20" t="s">
        <v>58</v>
      </c>
      <c r="C79" s="31">
        <v>370</v>
      </c>
      <c r="D79" s="32">
        <v>620.45000000000005</v>
      </c>
      <c r="E79" s="10">
        <f t="shared" si="6"/>
        <v>167.68918918918919</v>
      </c>
      <c r="F79" s="7"/>
      <c r="G79" s="77"/>
      <c r="H79" s="77"/>
    </row>
    <row r="80" spans="1:8" s="4" customFormat="1" ht="82.5" customHeight="1">
      <c r="A80" s="19" t="s">
        <v>156</v>
      </c>
      <c r="B80" s="27" t="s">
        <v>153</v>
      </c>
      <c r="C80" s="31">
        <v>0</v>
      </c>
      <c r="D80" s="31">
        <v>65.25</v>
      </c>
      <c r="E80" s="7" t="s">
        <v>34</v>
      </c>
      <c r="F80" s="7"/>
      <c r="G80" s="77"/>
      <c r="H80" s="77"/>
    </row>
    <row r="81" spans="1:8" s="4" customFormat="1" ht="46.5" customHeight="1">
      <c r="A81" s="19" t="s">
        <v>63</v>
      </c>
      <c r="B81" s="20" t="s">
        <v>59</v>
      </c>
      <c r="C81" s="31">
        <v>0</v>
      </c>
      <c r="D81" s="32">
        <v>19.8</v>
      </c>
      <c r="E81" s="10" t="s">
        <v>206</v>
      </c>
      <c r="F81" s="7"/>
      <c r="G81" s="77"/>
      <c r="H81" s="77"/>
    </row>
    <row r="82" spans="1:8" s="4" customFormat="1" ht="14.25" customHeight="1">
      <c r="A82" s="19"/>
      <c r="B82" s="20"/>
      <c r="C82" s="31"/>
      <c r="D82" s="32"/>
      <c r="E82" s="10"/>
      <c r="F82" s="7"/>
      <c r="G82" s="77"/>
      <c r="H82" s="77"/>
    </row>
    <row r="83" spans="1:8" s="4" customFormat="1" ht="43.5" customHeight="1">
      <c r="A83" s="21">
        <v>188</v>
      </c>
      <c r="B83" s="21" t="s">
        <v>83</v>
      </c>
      <c r="C83" s="30">
        <f>SUM(C84:C87)</f>
        <v>5900</v>
      </c>
      <c r="D83" s="30">
        <f>SUM(D84:D87)</f>
        <v>6562.08</v>
      </c>
      <c r="E83" s="7">
        <f t="shared" si="6"/>
        <v>111.22169491525425</v>
      </c>
      <c r="F83" s="7"/>
      <c r="G83" s="77"/>
      <c r="H83" s="77"/>
    </row>
    <row r="84" spans="1:8" s="4" customFormat="1" ht="66.75" customHeight="1">
      <c r="A84" s="19" t="s">
        <v>68</v>
      </c>
      <c r="B84" s="20" t="s">
        <v>66</v>
      </c>
      <c r="C84" s="31">
        <v>4000</v>
      </c>
      <c r="D84" s="31">
        <v>5266.58</v>
      </c>
      <c r="E84" s="10">
        <f t="shared" si="6"/>
        <v>131.6645</v>
      </c>
      <c r="F84" s="7"/>
      <c r="G84" s="77"/>
      <c r="H84" s="77"/>
    </row>
    <row r="85" spans="1:8" s="4" customFormat="1" ht="45.75" customHeight="1">
      <c r="A85" s="19" t="s">
        <v>69</v>
      </c>
      <c r="B85" s="20" t="s">
        <v>67</v>
      </c>
      <c r="C85" s="31">
        <v>0</v>
      </c>
      <c r="D85" s="32">
        <v>17.3</v>
      </c>
      <c r="E85" s="7" t="s">
        <v>34</v>
      </c>
      <c r="F85" s="7"/>
      <c r="G85" s="77"/>
      <c r="H85" s="77"/>
    </row>
    <row r="86" spans="1:8" s="4" customFormat="1" ht="81" customHeight="1">
      <c r="A86" s="19" t="s">
        <v>190</v>
      </c>
      <c r="B86" s="27" t="s">
        <v>153</v>
      </c>
      <c r="C86" s="31">
        <v>0</v>
      </c>
      <c r="D86" s="32">
        <v>298.2</v>
      </c>
      <c r="E86" s="7" t="s">
        <v>34</v>
      </c>
      <c r="F86" s="7"/>
      <c r="G86" s="77"/>
      <c r="H86" s="77"/>
    </row>
    <row r="87" spans="1:8" s="4" customFormat="1" ht="48" customHeight="1">
      <c r="A87" s="19" t="s">
        <v>70</v>
      </c>
      <c r="B87" s="20" t="s">
        <v>59</v>
      </c>
      <c r="C87" s="31">
        <v>1900</v>
      </c>
      <c r="D87" s="32">
        <v>980</v>
      </c>
      <c r="E87" s="10">
        <f t="shared" si="6"/>
        <v>51.578947368421055</v>
      </c>
      <c r="F87" s="7"/>
      <c r="G87" s="77"/>
      <c r="H87" s="77"/>
    </row>
    <row r="88" spans="1:8" s="4" customFormat="1" ht="16.5" customHeight="1">
      <c r="A88" s="19"/>
      <c r="B88" s="20"/>
      <c r="C88" s="31"/>
      <c r="D88" s="32"/>
      <c r="E88" s="10"/>
      <c r="F88" s="7"/>
      <c r="G88" s="77"/>
      <c r="H88" s="77"/>
    </row>
    <row r="89" spans="1:8" s="4" customFormat="1" ht="48" customHeight="1">
      <c r="A89" s="18">
        <v>192</v>
      </c>
      <c r="B89" s="23" t="s">
        <v>200</v>
      </c>
      <c r="C89" s="30">
        <f>SUM(C90:C91)</f>
        <v>520</v>
      </c>
      <c r="D89" s="30">
        <f>SUM(D90:D91)</f>
        <v>146.69999999999999</v>
      </c>
      <c r="E89" s="7">
        <f t="shared" si="6"/>
        <v>28.21153846153846</v>
      </c>
      <c r="F89" s="7"/>
      <c r="G89" s="77"/>
      <c r="H89" s="77"/>
    </row>
    <row r="90" spans="1:8" s="4" customFormat="1" ht="78" customHeight="1">
      <c r="A90" s="19" t="s">
        <v>191</v>
      </c>
      <c r="B90" s="27" t="s">
        <v>153</v>
      </c>
      <c r="C90" s="31">
        <v>0</v>
      </c>
      <c r="D90" s="31">
        <v>28.2</v>
      </c>
      <c r="E90" s="10" t="s">
        <v>206</v>
      </c>
      <c r="F90" s="7"/>
      <c r="G90" s="77"/>
      <c r="H90" s="77"/>
    </row>
    <row r="91" spans="1:8" s="4" customFormat="1" ht="46.5" customHeight="1">
      <c r="A91" s="19" t="s">
        <v>71</v>
      </c>
      <c r="B91" s="22" t="s">
        <v>59</v>
      </c>
      <c r="C91" s="50">
        <v>520</v>
      </c>
      <c r="D91" s="32">
        <v>118.5</v>
      </c>
      <c r="E91" s="10">
        <f t="shared" si="6"/>
        <v>22.788461538461537</v>
      </c>
      <c r="F91" s="7"/>
      <c r="G91" s="77"/>
      <c r="H91" s="77"/>
    </row>
    <row r="92" spans="1:8" s="4" customFormat="1" ht="12.75" customHeight="1">
      <c r="A92" s="19"/>
      <c r="B92" s="22"/>
      <c r="C92" s="31"/>
      <c r="D92" s="32"/>
      <c r="E92" s="10"/>
      <c r="F92" s="7"/>
      <c r="G92" s="77"/>
      <c r="H92" s="77"/>
    </row>
    <row r="93" spans="1:8" s="4" customFormat="1" ht="48" customHeight="1">
      <c r="A93" s="18">
        <v>321</v>
      </c>
      <c r="B93" s="24" t="s">
        <v>199</v>
      </c>
      <c r="C93" s="30">
        <f>SUM(C94)</f>
        <v>300</v>
      </c>
      <c r="D93" s="30">
        <f>SUM(D94)</f>
        <v>131.25</v>
      </c>
      <c r="E93" s="7">
        <f t="shared" si="6"/>
        <v>43.75</v>
      </c>
      <c r="F93" s="7"/>
      <c r="G93" s="77"/>
      <c r="H93" s="77"/>
    </row>
    <row r="94" spans="1:8" s="4" customFormat="1" ht="30" customHeight="1">
      <c r="A94" s="19" t="s">
        <v>87</v>
      </c>
      <c r="B94" s="22" t="s">
        <v>88</v>
      </c>
      <c r="C94" s="31">
        <v>300</v>
      </c>
      <c r="D94" s="32">
        <v>131.25</v>
      </c>
      <c r="E94" s="10">
        <f t="shared" si="6"/>
        <v>43.75</v>
      </c>
      <c r="F94" s="7"/>
      <c r="G94" s="77"/>
      <c r="H94" s="77"/>
    </row>
    <row r="95" spans="1:8" s="4" customFormat="1" ht="15" customHeight="1">
      <c r="A95" s="19"/>
      <c r="B95" s="22"/>
      <c r="C95" s="31"/>
      <c r="D95" s="32"/>
      <c r="E95" s="10"/>
      <c r="F95" s="7"/>
      <c r="G95" s="77"/>
      <c r="H95" s="77"/>
    </row>
    <row r="96" spans="1:8" s="4" customFormat="1" ht="33" customHeight="1">
      <c r="A96" s="18">
        <v>322</v>
      </c>
      <c r="B96" s="24" t="s">
        <v>277</v>
      </c>
      <c r="C96" s="30">
        <v>0</v>
      </c>
      <c r="D96" s="54">
        <v>1.41</v>
      </c>
      <c r="E96" s="7" t="s">
        <v>34</v>
      </c>
      <c r="F96" s="7"/>
      <c r="G96" s="77"/>
      <c r="H96" s="77"/>
    </row>
    <row r="97" spans="1:8" s="4" customFormat="1" ht="64.5" customHeight="1">
      <c r="A97" s="19" t="s">
        <v>278</v>
      </c>
      <c r="B97" s="20" t="s">
        <v>66</v>
      </c>
      <c r="C97" s="31">
        <v>0</v>
      </c>
      <c r="D97" s="31">
        <v>1.41</v>
      </c>
      <c r="E97" s="10" t="s">
        <v>34</v>
      </c>
      <c r="F97" s="7"/>
      <c r="G97" s="77"/>
      <c r="H97" s="77"/>
    </row>
    <row r="98" spans="1:8" s="4" customFormat="1" ht="15" customHeight="1">
      <c r="A98" s="19"/>
      <c r="B98" s="22"/>
      <c r="C98" s="31"/>
      <c r="D98" s="32"/>
      <c r="E98" s="10"/>
      <c r="F98" s="7"/>
      <c r="G98" s="77"/>
      <c r="H98" s="77"/>
    </row>
    <row r="99" spans="1:8" s="4" customFormat="1" ht="46.5" customHeight="1">
      <c r="A99" s="18">
        <v>498</v>
      </c>
      <c r="B99" s="24" t="s">
        <v>288</v>
      </c>
      <c r="C99" s="30">
        <v>0</v>
      </c>
      <c r="D99" s="54">
        <v>30</v>
      </c>
      <c r="E99" s="7" t="s">
        <v>34</v>
      </c>
      <c r="F99" s="7"/>
      <c r="G99" s="77"/>
      <c r="H99" s="77"/>
    </row>
    <row r="100" spans="1:8" s="4" customFormat="1" ht="47.25" customHeight="1">
      <c r="A100" s="19" t="s">
        <v>280</v>
      </c>
      <c r="B100" s="20" t="s">
        <v>279</v>
      </c>
      <c r="C100" s="31">
        <v>0</v>
      </c>
      <c r="D100" s="32">
        <v>10</v>
      </c>
      <c r="E100" s="10" t="s">
        <v>34</v>
      </c>
      <c r="F100" s="7"/>
      <c r="G100" s="77"/>
      <c r="H100" s="77"/>
    </row>
    <row r="101" spans="1:8" s="4" customFormat="1" ht="48.75" customHeight="1">
      <c r="A101" s="19" t="s">
        <v>281</v>
      </c>
      <c r="B101" s="20" t="s">
        <v>282</v>
      </c>
      <c r="C101" s="31">
        <v>0</v>
      </c>
      <c r="D101" s="32">
        <v>20</v>
      </c>
      <c r="E101" s="10" t="s">
        <v>34</v>
      </c>
      <c r="F101" s="7"/>
      <c r="G101" s="77"/>
      <c r="H101" s="77"/>
    </row>
    <row r="102" spans="1:8" s="4" customFormat="1" ht="15" customHeight="1">
      <c r="A102" s="19"/>
      <c r="B102" s="22"/>
      <c r="C102" s="31"/>
      <c r="D102" s="32"/>
      <c r="E102" s="10"/>
      <c r="F102" s="7"/>
      <c r="G102" s="77"/>
      <c r="H102" s="77"/>
    </row>
    <row r="103" spans="1:8" s="4" customFormat="1" ht="18.75" customHeight="1">
      <c r="A103" s="18">
        <v>600</v>
      </c>
      <c r="B103" s="24" t="s">
        <v>193</v>
      </c>
      <c r="C103" s="30">
        <f>SUM(C104)</f>
        <v>0</v>
      </c>
      <c r="D103" s="30">
        <f>SUM(D104)</f>
        <v>16.54</v>
      </c>
      <c r="E103" s="30" t="s">
        <v>34</v>
      </c>
      <c r="F103" s="7"/>
      <c r="G103" s="77"/>
      <c r="H103" s="77"/>
    </row>
    <row r="104" spans="1:8" s="47" customFormat="1" ht="33.75" customHeight="1">
      <c r="A104" s="16" t="s">
        <v>194</v>
      </c>
      <c r="B104" s="15" t="s">
        <v>82</v>
      </c>
      <c r="C104" s="35">
        <v>0</v>
      </c>
      <c r="D104" s="37">
        <v>16.54</v>
      </c>
      <c r="E104" s="10" t="s">
        <v>34</v>
      </c>
      <c r="F104" s="46"/>
      <c r="G104" s="78"/>
      <c r="H104" s="78"/>
    </row>
    <row r="105" spans="1:8" s="4" customFormat="1" ht="15" customHeight="1">
      <c r="A105" s="16"/>
      <c r="B105" s="15"/>
      <c r="C105" s="35"/>
      <c r="D105" s="37"/>
      <c r="E105" s="10"/>
      <c r="F105" s="7"/>
      <c r="G105" s="77"/>
      <c r="H105" s="77"/>
    </row>
    <row r="106" spans="1:8" s="4" customFormat="1" ht="21" customHeight="1">
      <c r="A106" s="71">
        <v>601</v>
      </c>
      <c r="B106" s="63" t="s">
        <v>72</v>
      </c>
      <c r="C106" s="64">
        <f>SUM(C107:C117)</f>
        <v>3083.34</v>
      </c>
      <c r="D106" s="64">
        <f>SUM(D107:D117)</f>
        <v>3741.04</v>
      </c>
      <c r="E106" s="67">
        <f>D106/C106*100</f>
        <v>121.3307646902385</v>
      </c>
      <c r="F106" s="10"/>
      <c r="G106" s="77"/>
      <c r="H106" s="77"/>
    </row>
    <row r="107" spans="1:8" s="4" customFormat="1" ht="35.25" customHeight="1">
      <c r="A107" s="9" t="s">
        <v>53</v>
      </c>
      <c r="B107" s="14" t="s">
        <v>36</v>
      </c>
      <c r="C107" s="31">
        <v>18</v>
      </c>
      <c r="D107" s="34">
        <v>18</v>
      </c>
      <c r="E107" s="10">
        <f>D107/C107*100</f>
        <v>100</v>
      </c>
      <c r="F107" s="7"/>
      <c r="G107" s="77"/>
      <c r="H107" s="77"/>
    </row>
    <row r="108" spans="1:8" s="4" customFormat="1" ht="32.25" customHeight="1">
      <c r="A108" s="16" t="s">
        <v>219</v>
      </c>
      <c r="B108" s="14" t="s">
        <v>166</v>
      </c>
      <c r="C108" s="50">
        <v>150</v>
      </c>
      <c r="D108" s="50">
        <v>103.95</v>
      </c>
      <c r="E108" s="10">
        <f t="shared" ref="E108:E111" si="7">SUM(D108/C108*100)</f>
        <v>69.300000000000011</v>
      </c>
      <c r="F108" s="7"/>
      <c r="G108" s="77"/>
      <c r="H108" s="77"/>
    </row>
    <row r="109" spans="1:8" s="4" customFormat="1" ht="47.25" customHeight="1">
      <c r="A109" s="19" t="s">
        <v>73</v>
      </c>
      <c r="B109" s="22" t="s">
        <v>59</v>
      </c>
      <c r="C109" s="31">
        <v>0</v>
      </c>
      <c r="D109" s="32">
        <v>614.66</v>
      </c>
      <c r="E109" s="10" t="s">
        <v>206</v>
      </c>
      <c r="F109" s="7"/>
      <c r="G109" s="77"/>
      <c r="H109" s="77"/>
    </row>
    <row r="110" spans="1:8" s="4" customFormat="1" ht="34.5" customHeight="1">
      <c r="A110" s="16" t="s">
        <v>195</v>
      </c>
      <c r="B110" s="15" t="s">
        <v>82</v>
      </c>
      <c r="C110" s="35">
        <v>0</v>
      </c>
      <c r="D110" s="37">
        <v>89.1</v>
      </c>
      <c r="E110" s="10" t="s">
        <v>206</v>
      </c>
      <c r="F110" s="7"/>
      <c r="G110" s="77"/>
      <c r="H110" s="77"/>
    </row>
    <row r="111" spans="1:8" s="4" customFormat="1" ht="79.5" customHeight="1">
      <c r="A111" s="16" t="s">
        <v>220</v>
      </c>
      <c r="B111" s="15" t="s">
        <v>221</v>
      </c>
      <c r="C111" s="35">
        <v>2850</v>
      </c>
      <c r="D111" s="37">
        <v>2850</v>
      </c>
      <c r="E111" s="10">
        <f t="shared" si="7"/>
        <v>100</v>
      </c>
      <c r="F111" s="7"/>
      <c r="G111" s="77"/>
      <c r="H111" s="77"/>
    </row>
    <row r="112" spans="1:8" s="4" customFormat="1" ht="64.5" customHeight="1">
      <c r="A112" s="19" t="s">
        <v>14</v>
      </c>
      <c r="B112" s="14" t="s">
        <v>15</v>
      </c>
      <c r="C112" s="31">
        <v>15.2</v>
      </c>
      <c r="D112" s="32">
        <v>15.2</v>
      </c>
      <c r="E112" s="10">
        <f t="shared" ref="E112:E120" si="8">D112/C112*100</f>
        <v>100</v>
      </c>
      <c r="F112" s="7"/>
      <c r="G112" s="77"/>
      <c r="H112" s="77"/>
    </row>
    <row r="113" spans="1:8" s="4" customFormat="1" ht="141.75" customHeight="1">
      <c r="A113" s="19" t="s">
        <v>96</v>
      </c>
      <c r="B113" s="22" t="s">
        <v>297</v>
      </c>
      <c r="C113" s="31">
        <v>246.07</v>
      </c>
      <c r="D113" s="32">
        <v>246.06</v>
      </c>
      <c r="E113" s="10">
        <f t="shared" si="8"/>
        <v>99.995936115739426</v>
      </c>
      <c r="F113" s="7"/>
      <c r="G113" s="77"/>
      <c r="H113" s="77"/>
    </row>
    <row r="114" spans="1:8" s="4" customFormat="1" ht="154.5" customHeight="1">
      <c r="A114" s="19" t="s">
        <v>97</v>
      </c>
      <c r="B114" s="22" t="s">
        <v>298</v>
      </c>
      <c r="C114" s="31">
        <v>39.229999999999997</v>
      </c>
      <c r="D114" s="32">
        <v>39.229999999999997</v>
      </c>
      <c r="E114" s="10">
        <f t="shared" si="8"/>
        <v>100</v>
      </c>
      <c r="F114" s="7"/>
      <c r="G114" s="77"/>
      <c r="H114" s="77"/>
    </row>
    <row r="115" spans="1:8" s="4" customFormat="1" ht="145.5" customHeight="1">
      <c r="A115" s="19" t="s">
        <v>222</v>
      </c>
      <c r="B115" s="20" t="s">
        <v>223</v>
      </c>
      <c r="C115" s="31">
        <v>1.25</v>
      </c>
      <c r="D115" s="32">
        <v>1.25</v>
      </c>
      <c r="E115" s="10">
        <f t="shared" si="8"/>
        <v>100</v>
      </c>
      <c r="F115" s="7"/>
      <c r="G115" s="77"/>
      <c r="H115" s="77"/>
    </row>
    <row r="116" spans="1:8" s="4" customFormat="1" ht="63.75" customHeight="1">
      <c r="A116" s="19" t="s">
        <v>17</v>
      </c>
      <c r="B116" s="28" t="s">
        <v>16</v>
      </c>
      <c r="C116" s="31">
        <v>838.2</v>
      </c>
      <c r="D116" s="32">
        <v>838.2</v>
      </c>
      <c r="E116" s="10">
        <f t="shared" si="8"/>
        <v>100</v>
      </c>
      <c r="F116" s="7"/>
      <c r="G116" s="77"/>
      <c r="H116" s="77"/>
    </row>
    <row r="117" spans="1:8" s="4" customFormat="1" ht="62.25" customHeight="1">
      <c r="A117" s="19" t="s">
        <v>134</v>
      </c>
      <c r="B117" s="22" t="s">
        <v>135</v>
      </c>
      <c r="C117" s="31">
        <v>-1074.6099999999999</v>
      </c>
      <c r="D117" s="32">
        <v>-1074.6099999999999</v>
      </c>
      <c r="E117" s="10">
        <f>D117/C117*100</f>
        <v>100</v>
      </c>
      <c r="F117" s="7" t="e">
        <f>D119/#REF!*100</f>
        <v>#REF!</v>
      </c>
      <c r="G117" s="77"/>
      <c r="H117" s="77"/>
    </row>
    <row r="118" spans="1:8" s="4" customFormat="1" ht="11.25" customHeight="1">
      <c r="A118" s="19"/>
      <c r="B118" s="22"/>
      <c r="C118" s="31"/>
      <c r="D118" s="32"/>
      <c r="E118" s="10"/>
      <c r="F118" s="7"/>
      <c r="G118" s="77"/>
      <c r="H118" s="77"/>
    </row>
    <row r="119" spans="1:8" s="4" customFormat="1" ht="51" customHeight="1">
      <c r="A119" s="71">
        <v>602</v>
      </c>
      <c r="B119" s="63" t="s">
        <v>198</v>
      </c>
      <c r="C119" s="64">
        <f>SUM(C120:C130)</f>
        <v>46105</v>
      </c>
      <c r="D119" s="64">
        <f>SUM(D120:D130)</f>
        <v>48180.240000000005</v>
      </c>
      <c r="E119" s="67">
        <f t="shared" si="8"/>
        <v>104.50111701550809</v>
      </c>
      <c r="F119" s="10" t="e">
        <f>D121/#REF!*100</f>
        <v>#REF!</v>
      </c>
      <c r="G119" s="77"/>
      <c r="H119" s="77"/>
    </row>
    <row r="120" spans="1:8" s="4" customFormat="1" ht="65.25" customHeight="1">
      <c r="A120" s="14" t="s">
        <v>283</v>
      </c>
      <c r="B120" s="14" t="s">
        <v>0</v>
      </c>
      <c r="C120" s="50">
        <v>194</v>
      </c>
      <c r="D120" s="50">
        <v>194.09</v>
      </c>
      <c r="E120" s="29">
        <f t="shared" si="8"/>
        <v>100.04639175257732</v>
      </c>
      <c r="F120" s="10"/>
      <c r="G120" s="77"/>
      <c r="H120" s="77"/>
    </row>
    <row r="121" spans="1:8" s="4" customFormat="1" ht="96" customHeight="1">
      <c r="A121" s="9" t="s">
        <v>157</v>
      </c>
      <c r="B121" s="14" t="s">
        <v>38</v>
      </c>
      <c r="C121" s="50">
        <v>12000</v>
      </c>
      <c r="D121" s="50">
        <v>12093.04</v>
      </c>
      <c r="E121" s="10">
        <f>D121/C121*100</f>
        <v>100.77533333333335</v>
      </c>
      <c r="F121" s="10"/>
      <c r="G121" s="77"/>
      <c r="H121" s="77"/>
    </row>
    <row r="122" spans="1:8" s="4" customFormat="1" ht="94.5" customHeight="1">
      <c r="A122" s="9" t="s">
        <v>136</v>
      </c>
      <c r="B122" s="14" t="s">
        <v>137</v>
      </c>
      <c r="C122" s="50">
        <v>1103</v>
      </c>
      <c r="D122" s="50">
        <v>1103.52</v>
      </c>
      <c r="E122" s="10">
        <f>D122/C122*100</f>
        <v>100.04714415231189</v>
      </c>
      <c r="F122" s="10"/>
      <c r="G122" s="77"/>
      <c r="H122" s="77"/>
    </row>
    <row r="123" spans="1:8" s="4" customFormat="1" ht="78" customHeight="1">
      <c r="A123" s="9" t="s">
        <v>158</v>
      </c>
      <c r="B123" s="14" t="s">
        <v>159</v>
      </c>
      <c r="C123" s="50">
        <v>9213</v>
      </c>
      <c r="D123" s="50">
        <v>9308.67</v>
      </c>
      <c r="E123" s="10">
        <f>D123/C123*100</f>
        <v>101.0384239661348</v>
      </c>
      <c r="F123" s="10" t="s">
        <v>34</v>
      </c>
      <c r="G123" s="77"/>
      <c r="H123" s="77"/>
    </row>
    <row r="124" spans="1:8" s="4" customFormat="1" ht="46.5" customHeight="1">
      <c r="A124" s="60" t="s">
        <v>226</v>
      </c>
      <c r="B124" s="61" t="s">
        <v>227</v>
      </c>
      <c r="C124" s="79">
        <v>577</v>
      </c>
      <c r="D124" s="79">
        <v>583.5</v>
      </c>
      <c r="E124" s="57">
        <f>D124/C124*100</f>
        <v>101.12651646447139</v>
      </c>
      <c r="F124" s="10"/>
      <c r="G124" s="77"/>
      <c r="H124" s="77"/>
    </row>
    <row r="125" spans="1:8" s="4" customFormat="1" ht="65.25" customHeight="1">
      <c r="A125" s="9" t="s">
        <v>74</v>
      </c>
      <c r="B125" s="14" t="s">
        <v>30</v>
      </c>
      <c r="C125" s="50">
        <v>730</v>
      </c>
      <c r="D125" s="37">
        <v>730.35</v>
      </c>
      <c r="E125" s="10">
        <f>D125/C125*100</f>
        <v>100.04794520547946</v>
      </c>
      <c r="F125" s="7"/>
      <c r="G125" s="77"/>
      <c r="H125" s="77"/>
    </row>
    <row r="126" spans="1:8" s="4" customFormat="1" ht="111" customHeight="1">
      <c r="A126" s="17" t="s">
        <v>160</v>
      </c>
      <c r="B126" s="15" t="s">
        <v>161</v>
      </c>
      <c r="C126" s="35">
        <v>12518</v>
      </c>
      <c r="D126" s="31">
        <v>13754.4</v>
      </c>
      <c r="E126" s="10">
        <f>SUM(D126/C126*100)</f>
        <v>109.87697715289981</v>
      </c>
      <c r="F126" s="7"/>
      <c r="G126" s="77"/>
      <c r="H126" s="77"/>
    </row>
    <row r="127" spans="1:8" s="4" customFormat="1" ht="62.25" customHeight="1">
      <c r="A127" s="9" t="s">
        <v>75</v>
      </c>
      <c r="B127" s="14" t="s">
        <v>39</v>
      </c>
      <c r="C127" s="36">
        <v>5800</v>
      </c>
      <c r="D127" s="37">
        <v>5804.3</v>
      </c>
      <c r="E127" s="10">
        <f>SUM(D127/C127*100)</f>
        <v>100.07413793103449</v>
      </c>
      <c r="F127" s="7"/>
      <c r="G127" s="77"/>
      <c r="H127" s="77"/>
    </row>
    <row r="128" spans="1:8" s="4" customFormat="1" ht="78.75" customHeight="1">
      <c r="A128" s="9" t="s">
        <v>98</v>
      </c>
      <c r="B128" s="14" t="s">
        <v>163</v>
      </c>
      <c r="C128" s="36">
        <v>3970</v>
      </c>
      <c r="D128" s="37">
        <v>3974.62</v>
      </c>
      <c r="E128" s="10">
        <f>SUM(D128/C128*100)</f>
        <v>100.11637279596977</v>
      </c>
      <c r="F128" s="7"/>
      <c r="G128" s="77"/>
      <c r="H128" s="77"/>
    </row>
    <row r="129" spans="1:8" s="4" customFormat="1" ht="33" customHeight="1">
      <c r="A129" s="9" t="s">
        <v>79</v>
      </c>
      <c r="B129" s="14" t="s">
        <v>80</v>
      </c>
      <c r="C129" s="35">
        <v>0</v>
      </c>
      <c r="D129" s="37">
        <v>22.42</v>
      </c>
      <c r="E129" s="10" t="s">
        <v>34</v>
      </c>
      <c r="F129" s="7"/>
      <c r="G129" s="77"/>
      <c r="H129" s="77"/>
    </row>
    <row r="130" spans="1:8" s="49" customFormat="1" ht="30.75" customHeight="1">
      <c r="A130" s="16" t="s">
        <v>179</v>
      </c>
      <c r="B130" s="15" t="s">
        <v>82</v>
      </c>
      <c r="C130" s="35">
        <v>0</v>
      </c>
      <c r="D130" s="37">
        <v>611.33000000000004</v>
      </c>
      <c r="E130" s="10" t="s">
        <v>34</v>
      </c>
      <c r="F130" s="48"/>
      <c r="G130" s="77"/>
      <c r="H130" s="77"/>
    </row>
    <row r="131" spans="1:8" s="4" customFormat="1" ht="13.5" customHeight="1">
      <c r="A131" s="16"/>
      <c r="B131" s="15"/>
      <c r="C131" s="35"/>
      <c r="D131" s="37"/>
      <c r="E131" s="10"/>
      <c r="F131" s="10"/>
      <c r="G131" s="77"/>
      <c r="H131" s="77"/>
    </row>
    <row r="132" spans="1:8" s="4" customFormat="1" ht="30.75" customHeight="1">
      <c r="A132" s="18">
        <v>604</v>
      </c>
      <c r="B132" s="70" t="s">
        <v>202</v>
      </c>
      <c r="C132" s="64">
        <f>SUM(C133:C136)</f>
        <v>196642.63</v>
      </c>
      <c r="D132" s="64">
        <f>SUM(D133:D136)</f>
        <v>196876.79</v>
      </c>
      <c r="E132" s="67">
        <f>SUM(D132/C132*100)</f>
        <v>100.1190789606506</v>
      </c>
      <c r="F132" s="10"/>
      <c r="G132" s="77"/>
      <c r="H132" s="77"/>
    </row>
    <row r="133" spans="1:8" s="4" customFormat="1" ht="30.75" customHeight="1">
      <c r="A133" s="9" t="s">
        <v>164</v>
      </c>
      <c r="B133" s="14" t="s">
        <v>80</v>
      </c>
      <c r="C133" s="35">
        <v>0</v>
      </c>
      <c r="D133" s="37">
        <v>-4.29</v>
      </c>
      <c r="E133" s="10" t="s">
        <v>34</v>
      </c>
      <c r="F133" s="10"/>
      <c r="G133" s="77"/>
      <c r="H133" s="77"/>
    </row>
    <row r="134" spans="1:8" s="4" customFormat="1" ht="32.25" customHeight="1">
      <c r="A134" s="16" t="s">
        <v>81</v>
      </c>
      <c r="B134" s="15" t="s">
        <v>82</v>
      </c>
      <c r="C134" s="35">
        <v>0</v>
      </c>
      <c r="D134" s="37">
        <v>238.45</v>
      </c>
      <c r="E134" s="10" t="s">
        <v>34</v>
      </c>
      <c r="F134" s="10"/>
      <c r="G134" s="77"/>
      <c r="H134" s="77"/>
    </row>
    <row r="135" spans="1:8" s="4" customFormat="1" ht="34.5" customHeight="1">
      <c r="A135" s="19" t="s">
        <v>76</v>
      </c>
      <c r="B135" s="22" t="s">
        <v>41</v>
      </c>
      <c r="C135" s="31">
        <v>160758.41</v>
      </c>
      <c r="D135" s="32">
        <v>160758.41</v>
      </c>
      <c r="E135" s="10">
        <f t="shared" ref="E135:E145" si="9">SUM(D135/C135*100)</f>
        <v>100</v>
      </c>
      <c r="F135" s="10"/>
      <c r="G135" s="77"/>
      <c r="H135" s="77"/>
    </row>
    <row r="136" spans="1:8" s="4" customFormat="1" ht="48.75" customHeight="1">
      <c r="A136" s="19" t="s">
        <v>225</v>
      </c>
      <c r="B136" s="22" t="s">
        <v>224</v>
      </c>
      <c r="C136" s="31">
        <v>35884.22</v>
      </c>
      <c r="D136" s="32">
        <v>35884.22</v>
      </c>
      <c r="E136" s="10">
        <f t="shared" si="9"/>
        <v>100</v>
      </c>
      <c r="F136" s="10"/>
      <c r="G136" s="77"/>
      <c r="H136" s="77"/>
    </row>
    <row r="137" spans="1:8" s="4" customFormat="1" ht="13.5" customHeight="1">
      <c r="A137" s="19"/>
      <c r="B137" s="22"/>
      <c r="C137" s="31"/>
      <c r="D137" s="32"/>
      <c r="E137" s="10"/>
      <c r="F137" s="10"/>
      <c r="G137" s="77"/>
      <c r="H137" s="77"/>
    </row>
    <row r="138" spans="1:8" s="4" customFormat="1" ht="50.25" customHeight="1">
      <c r="A138" s="18">
        <v>606</v>
      </c>
      <c r="B138" s="24" t="s">
        <v>289</v>
      </c>
      <c r="C138" s="64">
        <f>SUM(C139:C153)</f>
        <v>329235.42</v>
      </c>
      <c r="D138" s="64">
        <f>SUM(D139:D153)</f>
        <v>331798.84000000003</v>
      </c>
      <c r="E138" s="67">
        <f t="shared" si="9"/>
        <v>100.77859787990005</v>
      </c>
      <c r="F138" s="10"/>
      <c r="G138" s="77"/>
      <c r="H138" s="77"/>
    </row>
    <row r="139" spans="1:8" s="4" customFormat="1" ht="34.5" customHeight="1">
      <c r="A139" s="16" t="s">
        <v>165</v>
      </c>
      <c r="B139" s="14" t="s">
        <v>166</v>
      </c>
      <c r="C139" s="50">
        <v>30465.14</v>
      </c>
      <c r="D139" s="50">
        <v>26457.32</v>
      </c>
      <c r="E139" s="10">
        <f t="shared" si="9"/>
        <v>86.844570548502318</v>
      </c>
      <c r="F139" s="10"/>
      <c r="G139" s="77"/>
      <c r="H139" s="77"/>
    </row>
    <row r="140" spans="1:8" s="4" customFormat="1" ht="45.75" customHeight="1">
      <c r="A140" s="9" t="s">
        <v>246</v>
      </c>
      <c r="B140" s="14" t="s">
        <v>162</v>
      </c>
      <c r="C140" s="50">
        <v>4.8</v>
      </c>
      <c r="D140" s="50">
        <v>354.3</v>
      </c>
      <c r="E140" s="10">
        <f t="shared" si="9"/>
        <v>7381.25</v>
      </c>
      <c r="F140" s="7"/>
      <c r="G140" s="77"/>
      <c r="H140" s="77"/>
    </row>
    <row r="141" spans="1:8" s="4" customFormat="1" ht="95.25" customHeight="1">
      <c r="A141" s="9" t="s">
        <v>207</v>
      </c>
      <c r="B141" s="14" t="s">
        <v>13</v>
      </c>
      <c r="C141" s="31">
        <v>0</v>
      </c>
      <c r="D141" s="34">
        <v>14.46</v>
      </c>
      <c r="E141" s="10" t="s">
        <v>206</v>
      </c>
      <c r="F141" s="10"/>
      <c r="G141" s="77"/>
      <c r="H141" s="77"/>
    </row>
    <row r="142" spans="1:8" s="4" customFormat="1" ht="80.25" customHeight="1">
      <c r="A142" s="9" t="s">
        <v>208</v>
      </c>
      <c r="B142" s="14" t="s">
        <v>133</v>
      </c>
      <c r="C142" s="31">
        <v>0</v>
      </c>
      <c r="D142" s="34">
        <v>1.28</v>
      </c>
      <c r="E142" s="10" t="s">
        <v>206</v>
      </c>
      <c r="F142" s="7"/>
      <c r="G142" s="77"/>
      <c r="H142" s="77"/>
    </row>
    <row r="143" spans="1:8" s="4" customFormat="1" ht="31.5" customHeight="1">
      <c r="A143" s="9" t="s">
        <v>167</v>
      </c>
      <c r="B143" s="14" t="s">
        <v>80</v>
      </c>
      <c r="C143" s="35">
        <v>0</v>
      </c>
      <c r="D143" s="37">
        <v>0.28000000000000003</v>
      </c>
      <c r="E143" s="10" t="s">
        <v>206</v>
      </c>
      <c r="F143" s="10"/>
      <c r="G143" s="77"/>
      <c r="H143" s="77"/>
    </row>
    <row r="144" spans="1:8" s="4" customFormat="1" ht="30.75" customHeight="1">
      <c r="A144" s="16" t="s">
        <v>209</v>
      </c>
      <c r="B144" s="15" t="s">
        <v>82</v>
      </c>
      <c r="C144" s="35">
        <v>0</v>
      </c>
      <c r="D144" s="37">
        <v>6206.33</v>
      </c>
      <c r="E144" s="10" t="s">
        <v>206</v>
      </c>
      <c r="F144" s="10"/>
      <c r="G144" s="77"/>
      <c r="H144" s="77"/>
    </row>
    <row r="145" spans="1:8" s="4" customFormat="1" ht="92.25" customHeight="1">
      <c r="A145" s="19" t="s">
        <v>210</v>
      </c>
      <c r="B145" s="22" t="s">
        <v>211</v>
      </c>
      <c r="C145" s="31">
        <v>8956.65</v>
      </c>
      <c r="D145" s="32">
        <v>8956.65</v>
      </c>
      <c r="E145" s="10">
        <f t="shared" si="9"/>
        <v>100</v>
      </c>
      <c r="F145" s="10"/>
      <c r="G145" s="77"/>
      <c r="H145" s="77"/>
    </row>
    <row r="146" spans="1:8" s="4" customFormat="1" ht="157.5" customHeight="1">
      <c r="A146" s="20" t="s">
        <v>99</v>
      </c>
      <c r="B146" s="20" t="s">
        <v>299</v>
      </c>
      <c r="C146" s="31">
        <v>128.97</v>
      </c>
      <c r="D146" s="32">
        <v>128.97</v>
      </c>
      <c r="E146" s="10">
        <f>D146/C146*100</f>
        <v>100</v>
      </c>
      <c r="F146" s="10"/>
      <c r="G146" s="77"/>
      <c r="H146" s="77"/>
    </row>
    <row r="147" spans="1:8" s="4" customFormat="1" ht="157.5" customHeight="1">
      <c r="A147" s="20" t="s">
        <v>212</v>
      </c>
      <c r="B147" s="20" t="s">
        <v>213</v>
      </c>
      <c r="C147" s="31">
        <v>173142.89</v>
      </c>
      <c r="D147" s="32">
        <v>173142.89</v>
      </c>
      <c r="E147" s="10">
        <f>D147/C147*100</f>
        <v>100</v>
      </c>
      <c r="F147" s="10"/>
      <c r="G147" s="77"/>
      <c r="H147" s="77"/>
    </row>
    <row r="148" spans="1:8" s="4" customFormat="1" ht="126" customHeight="1">
      <c r="A148" s="20" t="s">
        <v>215</v>
      </c>
      <c r="B148" s="20" t="s">
        <v>214</v>
      </c>
      <c r="C148" s="31">
        <v>106085.15</v>
      </c>
      <c r="D148" s="32">
        <v>106085.15</v>
      </c>
      <c r="E148" s="10">
        <f>D148/C148*100</f>
        <v>100</v>
      </c>
      <c r="F148" s="10"/>
      <c r="G148" s="77"/>
      <c r="H148" s="77"/>
    </row>
    <row r="149" spans="1:8" s="4" customFormat="1" ht="93.75" customHeight="1">
      <c r="A149" s="20" t="s">
        <v>101</v>
      </c>
      <c r="B149" s="20" t="s">
        <v>102</v>
      </c>
      <c r="C149" s="31">
        <v>9320.85</v>
      </c>
      <c r="D149" s="32">
        <v>9317.07</v>
      </c>
      <c r="E149" s="10">
        <f t="shared" ref="E149:E152" si="10">D149/C149*100</f>
        <v>99.959445758702259</v>
      </c>
      <c r="F149" s="10"/>
      <c r="G149" s="77"/>
      <c r="H149" s="77"/>
    </row>
    <row r="150" spans="1:8" s="4" customFormat="1" ht="94.5" customHeight="1">
      <c r="A150" s="20" t="s">
        <v>216</v>
      </c>
      <c r="B150" s="20" t="s">
        <v>217</v>
      </c>
      <c r="C150" s="31">
        <v>1182.8900000000001</v>
      </c>
      <c r="D150" s="32">
        <v>1182.8900000000001</v>
      </c>
      <c r="E150" s="10">
        <f t="shared" si="10"/>
        <v>100</v>
      </c>
      <c r="F150" s="10"/>
      <c r="G150" s="77"/>
      <c r="H150" s="77"/>
    </row>
    <row r="151" spans="1:8" s="4" customFormat="1" ht="64.5" customHeight="1">
      <c r="A151" s="20" t="s">
        <v>218</v>
      </c>
      <c r="B151" s="20" t="s">
        <v>139</v>
      </c>
      <c r="C151" s="31">
        <v>1028.57</v>
      </c>
      <c r="D151" s="32">
        <v>1031.74</v>
      </c>
      <c r="E151" s="10">
        <f t="shared" si="10"/>
        <v>100.30819487249289</v>
      </c>
      <c r="F151" s="7"/>
      <c r="G151" s="77"/>
      <c r="H151" s="77"/>
    </row>
    <row r="152" spans="1:8" s="4" customFormat="1" ht="45" customHeight="1">
      <c r="A152" s="20" t="s">
        <v>1</v>
      </c>
      <c r="B152" s="22" t="s">
        <v>2</v>
      </c>
      <c r="C152" s="31">
        <v>11.06</v>
      </c>
      <c r="D152" s="32">
        <v>11.06</v>
      </c>
      <c r="E152" s="10">
        <f t="shared" si="10"/>
        <v>100</v>
      </c>
      <c r="F152" s="7"/>
      <c r="G152" s="77"/>
      <c r="H152" s="77"/>
    </row>
    <row r="153" spans="1:8" s="4" customFormat="1" ht="63" customHeight="1">
      <c r="A153" s="19" t="s">
        <v>138</v>
      </c>
      <c r="B153" s="22" t="s">
        <v>135</v>
      </c>
      <c r="C153" s="31">
        <v>-1091.55</v>
      </c>
      <c r="D153" s="32">
        <v>-1091.55</v>
      </c>
      <c r="E153" s="10">
        <f>D153/C153*100</f>
        <v>100</v>
      </c>
      <c r="F153" s="7"/>
      <c r="G153" s="77"/>
      <c r="H153" s="77"/>
    </row>
    <row r="154" spans="1:8" s="4" customFormat="1" ht="13.5" customHeight="1">
      <c r="A154" s="19"/>
      <c r="B154" s="22"/>
      <c r="C154" s="31"/>
      <c r="D154" s="32"/>
      <c r="E154" s="10"/>
      <c r="F154" s="10"/>
      <c r="G154" s="77"/>
      <c r="H154" s="77"/>
    </row>
    <row r="155" spans="1:8" s="4" customFormat="1" ht="48" customHeight="1">
      <c r="A155" s="18">
        <v>609</v>
      </c>
      <c r="B155" s="69" t="s">
        <v>103</v>
      </c>
      <c r="C155" s="66">
        <f>SUM(C156:C174)</f>
        <v>386874.39000000007</v>
      </c>
      <c r="D155" s="66">
        <f>SUM(D156:D174)</f>
        <v>386844.54999999993</v>
      </c>
      <c r="E155" s="67">
        <f t="shared" ref="E155:E196" si="11">D155/C155*100</f>
        <v>99.992286902216463</v>
      </c>
      <c r="F155" s="10"/>
      <c r="G155" s="77"/>
      <c r="H155" s="77"/>
    </row>
    <row r="156" spans="1:8" s="4" customFormat="1" ht="47.25" customHeight="1">
      <c r="A156" s="9" t="s">
        <v>169</v>
      </c>
      <c r="B156" s="14" t="s">
        <v>162</v>
      </c>
      <c r="C156" s="31">
        <v>0</v>
      </c>
      <c r="D156" s="32">
        <v>117.61</v>
      </c>
      <c r="E156" s="10" t="s">
        <v>34</v>
      </c>
      <c r="F156" s="10"/>
      <c r="G156" s="77"/>
      <c r="H156" s="77"/>
    </row>
    <row r="157" spans="1:8" s="4" customFormat="1" ht="46.5" customHeight="1">
      <c r="A157" s="17" t="s">
        <v>113</v>
      </c>
      <c r="B157" s="15" t="s">
        <v>104</v>
      </c>
      <c r="C157" s="50">
        <v>50714.7</v>
      </c>
      <c r="D157" s="50">
        <v>50714.7</v>
      </c>
      <c r="E157" s="10">
        <f t="shared" si="11"/>
        <v>100</v>
      </c>
      <c r="F157" s="10"/>
      <c r="G157" s="77"/>
      <c r="H157" s="77"/>
    </row>
    <row r="158" spans="1:8" s="4" customFormat="1" ht="78.75" customHeight="1">
      <c r="A158" s="17" t="s">
        <v>114</v>
      </c>
      <c r="B158" s="15" t="s">
        <v>228</v>
      </c>
      <c r="C158" s="50">
        <v>27.9</v>
      </c>
      <c r="D158" s="50">
        <v>4.95</v>
      </c>
      <c r="E158" s="10">
        <f t="shared" si="11"/>
        <v>17.741935483870968</v>
      </c>
      <c r="F158" s="10"/>
      <c r="G158" s="77"/>
      <c r="H158" s="77"/>
    </row>
    <row r="159" spans="1:8" s="4" customFormat="1" ht="63.75" customHeight="1">
      <c r="A159" s="17" t="s">
        <v>170</v>
      </c>
      <c r="B159" s="15" t="s">
        <v>171</v>
      </c>
      <c r="C159" s="50">
        <v>2716.49</v>
      </c>
      <c r="D159" s="50">
        <v>2716.49</v>
      </c>
      <c r="E159" s="10">
        <f t="shared" si="11"/>
        <v>100</v>
      </c>
      <c r="F159" s="10"/>
      <c r="G159" s="77"/>
      <c r="H159" s="77"/>
    </row>
    <row r="160" spans="1:8" s="4" customFormat="1" ht="46.5" customHeight="1">
      <c r="A160" s="17" t="s">
        <v>115</v>
      </c>
      <c r="B160" s="15" t="s">
        <v>105</v>
      </c>
      <c r="C160" s="50">
        <v>117601.5</v>
      </c>
      <c r="D160" s="50">
        <v>117601.5</v>
      </c>
      <c r="E160" s="10">
        <f t="shared" si="11"/>
        <v>100</v>
      </c>
      <c r="F160" s="10"/>
      <c r="G160" s="77"/>
      <c r="H160" s="77"/>
    </row>
    <row r="161" spans="1:8" s="4" customFormat="1" ht="94.5" customHeight="1">
      <c r="A161" s="20" t="s">
        <v>116</v>
      </c>
      <c r="B161" s="20" t="s">
        <v>106</v>
      </c>
      <c r="C161" s="35">
        <v>9.0299999999999994</v>
      </c>
      <c r="D161" s="32">
        <v>9.0299999999999994</v>
      </c>
      <c r="E161" s="10">
        <f t="shared" si="11"/>
        <v>100</v>
      </c>
      <c r="F161" s="10" t="e">
        <f>D157/#REF!*100</f>
        <v>#REF!</v>
      </c>
      <c r="G161" s="77"/>
      <c r="H161" s="77"/>
    </row>
    <row r="162" spans="1:8" s="4" customFormat="1" ht="78" customHeight="1">
      <c r="A162" s="20" t="s">
        <v>117</v>
      </c>
      <c r="B162" s="20" t="s">
        <v>107</v>
      </c>
      <c r="C162" s="35">
        <v>58.6</v>
      </c>
      <c r="D162" s="32">
        <v>58.51</v>
      </c>
      <c r="E162" s="10">
        <f t="shared" si="11"/>
        <v>99.846416382252556</v>
      </c>
      <c r="F162" s="10"/>
      <c r="G162" s="77"/>
      <c r="H162" s="77"/>
    </row>
    <row r="163" spans="1:8" s="4" customFormat="1" ht="97.5" customHeight="1">
      <c r="A163" s="20" t="s">
        <v>118</v>
      </c>
      <c r="B163" s="20" t="s">
        <v>108</v>
      </c>
      <c r="C163" s="35">
        <v>1752.92</v>
      </c>
      <c r="D163" s="32">
        <v>1752.87</v>
      </c>
      <c r="E163" s="10">
        <f t="shared" si="11"/>
        <v>99.997147616548375</v>
      </c>
      <c r="F163" s="10"/>
      <c r="G163" s="77"/>
      <c r="H163" s="77"/>
    </row>
    <row r="164" spans="1:8" s="4" customFormat="1" ht="64.5" customHeight="1">
      <c r="A164" s="20" t="s">
        <v>119</v>
      </c>
      <c r="B164" s="20" t="s">
        <v>109</v>
      </c>
      <c r="C164" s="35">
        <v>5687.63</v>
      </c>
      <c r="D164" s="32">
        <v>5687.4</v>
      </c>
      <c r="E164" s="10">
        <f t="shared" si="11"/>
        <v>99.995956136387193</v>
      </c>
      <c r="F164" s="10"/>
      <c r="G164" s="77"/>
      <c r="H164" s="77"/>
    </row>
    <row r="165" spans="1:8" s="4" customFormat="1" ht="78.75" customHeight="1">
      <c r="A165" s="20" t="s">
        <v>120</v>
      </c>
      <c r="B165" s="20" t="s">
        <v>110</v>
      </c>
      <c r="C165" s="35">
        <v>46.64</v>
      </c>
      <c r="D165" s="32">
        <v>46.64</v>
      </c>
      <c r="E165" s="10">
        <f t="shared" si="11"/>
        <v>100</v>
      </c>
      <c r="F165" s="10"/>
      <c r="G165" s="77"/>
      <c r="H165" s="77"/>
    </row>
    <row r="166" spans="1:8" s="4" customFormat="1" ht="79.5" customHeight="1">
      <c r="A166" s="20" t="s">
        <v>121</v>
      </c>
      <c r="B166" s="20" t="s">
        <v>111</v>
      </c>
      <c r="C166" s="35">
        <v>42105.02</v>
      </c>
      <c r="D166" s="32">
        <v>42105.02</v>
      </c>
      <c r="E166" s="10">
        <f t="shared" si="11"/>
        <v>100</v>
      </c>
      <c r="F166" s="10"/>
      <c r="G166" s="77"/>
      <c r="H166" s="77"/>
    </row>
    <row r="167" spans="1:8" s="4" customFormat="1" ht="65.25" customHeight="1">
      <c r="A167" s="20" t="s">
        <v>122</v>
      </c>
      <c r="B167" s="20" t="s">
        <v>112</v>
      </c>
      <c r="C167" s="35">
        <v>27612.75</v>
      </c>
      <c r="D167" s="32">
        <v>27612.75</v>
      </c>
      <c r="E167" s="10">
        <f t="shared" si="11"/>
        <v>100</v>
      </c>
      <c r="F167" s="10"/>
      <c r="G167" s="77"/>
      <c r="H167" s="77"/>
    </row>
    <row r="168" spans="1:8" s="4" customFormat="1" ht="78" customHeight="1">
      <c r="A168" s="20" t="s">
        <v>123</v>
      </c>
      <c r="B168" s="20" t="s">
        <v>300</v>
      </c>
      <c r="C168" s="35">
        <v>83418.880000000005</v>
      </c>
      <c r="D168" s="32">
        <v>83418.880000000005</v>
      </c>
      <c r="E168" s="10">
        <f t="shared" si="11"/>
        <v>100</v>
      </c>
      <c r="F168" s="10"/>
      <c r="G168" s="77"/>
      <c r="H168" s="77"/>
    </row>
    <row r="169" spans="1:8" s="4" customFormat="1" ht="80.25" customHeight="1">
      <c r="A169" s="20" t="s">
        <v>4</v>
      </c>
      <c r="B169" s="20" t="s">
        <v>5</v>
      </c>
      <c r="C169" s="35">
        <v>11994.1</v>
      </c>
      <c r="D169" s="32">
        <v>11994.1</v>
      </c>
      <c r="E169" s="10">
        <f t="shared" si="11"/>
        <v>100</v>
      </c>
      <c r="F169" s="10"/>
      <c r="G169" s="77"/>
      <c r="H169" s="77"/>
    </row>
    <row r="170" spans="1:8" s="4" customFormat="1" ht="95.25" customHeight="1">
      <c r="A170" s="9" t="s">
        <v>126</v>
      </c>
      <c r="B170" s="14" t="s">
        <v>124</v>
      </c>
      <c r="C170" s="35">
        <v>311.89999999999998</v>
      </c>
      <c r="D170" s="32">
        <v>220.54</v>
      </c>
      <c r="E170" s="10">
        <f t="shared" si="11"/>
        <v>70.708560436037189</v>
      </c>
      <c r="F170" s="10"/>
      <c r="G170" s="77"/>
      <c r="H170" s="77"/>
    </row>
    <row r="171" spans="1:8" s="4" customFormat="1" ht="96" customHeight="1">
      <c r="A171" s="9" t="s">
        <v>6</v>
      </c>
      <c r="B171" s="14" t="s">
        <v>7</v>
      </c>
      <c r="C171" s="35">
        <v>11845.46</v>
      </c>
      <c r="D171" s="32">
        <v>11845.46</v>
      </c>
      <c r="E171" s="10">
        <f t="shared" si="11"/>
        <v>100</v>
      </c>
      <c r="F171" s="10"/>
      <c r="G171" s="77"/>
      <c r="H171" s="77"/>
    </row>
    <row r="172" spans="1:8" s="4" customFormat="1" ht="111.75" customHeight="1">
      <c r="A172" s="9" t="s">
        <v>229</v>
      </c>
      <c r="B172" s="14" t="s">
        <v>230</v>
      </c>
      <c r="C172" s="35">
        <v>30670.2</v>
      </c>
      <c r="D172" s="32">
        <v>30637.43</v>
      </c>
      <c r="E172" s="10">
        <f t="shared" si="11"/>
        <v>99.893153614909579</v>
      </c>
      <c r="F172" s="10"/>
      <c r="G172" s="77"/>
      <c r="H172" s="77"/>
    </row>
    <row r="173" spans="1:8" s="4" customFormat="1" ht="48" customHeight="1">
      <c r="A173" s="17" t="s">
        <v>140</v>
      </c>
      <c r="B173" s="15" t="s">
        <v>125</v>
      </c>
      <c r="C173" s="35">
        <v>420.18</v>
      </c>
      <c r="D173" s="32">
        <v>420.18</v>
      </c>
      <c r="E173" s="10">
        <f t="shared" si="11"/>
        <v>100</v>
      </c>
      <c r="F173" s="10"/>
      <c r="G173" s="77"/>
      <c r="H173" s="77"/>
    </row>
    <row r="174" spans="1:8" s="4" customFormat="1" ht="59.25" customHeight="1">
      <c r="A174" s="19" t="s">
        <v>141</v>
      </c>
      <c r="B174" s="22" t="s">
        <v>135</v>
      </c>
      <c r="C174" s="31">
        <v>-119.51</v>
      </c>
      <c r="D174" s="32">
        <v>-119.51</v>
      </c>
      <c r="E174" s="10">
        <f t="shared" ref="E174:E184" si="12">D174/C174*100</f>
        <v>100</v>
      </c>
      <c r="F174" s="10"/>
      <c r="G174" s="77"/>
      <c r="H174" s="77"/>
    </row>
    <row r="175" spans="1:8" s="4" customFormat="1" ht="19.5" customHeight="1">
      <c r="A175" s="19"/>
      <c r="B175" s="22"/>
      <c r="C175" s="31"/>
      <c r="D175" s="32"/>
      <c r="E175" s="10"/>
      <c r="F175" s="10"/>
      <c r="G175" s="77"/>
      <c r="H175" s="77"/>
    </row>
    <row r="176" spans="1:8" s="4" customFormat="1" ht="36" customHeight="1">
      <c r="A176" s="18">
        <v>613</v>
      </c>
      <c r="B176" s="24" t="s">
        <v>172</v>
      </c>
      <c r="C176" s="64">
        <f>SUM(C178:C184)</f>
        <v>10580.2</v>
      </c>
      <c r="D176" s="64">
        <f>SUM(D177:D184)</f>
        <v>10586.75</v>
      </c>
      <c r="E176" s="67">
        <f t="shared" si="12"/>
        <v>100.06190809247461</v>
      </c>
      <c r="F176" s="10"/>
      <c r="G176" s="77"/>
      <c r="H176" s="77"/>
    </row>
    <row r="177" spans="1:8" s="4" customFormat="1" ht="45.75" customHeight="1">
      <c r="A177" s="19" t="s">
        <v>245</v>
      </c>
      <c r="B177" s="22" t="s">
        <v>162</v>
      </c>
      <c r="C177" s="31">
        <v>0</v>
      </c>
      <c r="D177" s="31">
        <v>6.55</v>
      </c>
      <c r="E177" s="7" t="s">
        <v>206</v>
      </c>
      <c r="F177" s="10"/>
      <c r="G177" s="77"/>
      <c r="H177" s="77"/>
    </row>
    <row r="178" spans="1:8" s="4" customFormat="1" ht="81" customHeight="1">
      <c r="A178" s="20" t="s">
        <v>173</v>
      </c>
      <c r="B178" s="20" t="s">
        <v>19</v>
      </c>
      <c r="C178" s="36">
        <v>284.85000000000002</v>
      </c>
      <c r="D178" s="37">
        <v>284.85000000000002</v>
      </c>
      <c r="E178" s="29">
        <f t="shared" si="12"/>
        <v>100</v>
      </c>
      <c r="F178" s="10"/>
      <c r="G178" s="77"/>
      <c r="H178" s="77"/>
    </row>
    <row r="179" spans="1:8" s="4" customFormat="1" ht="79.5" customHeight="1">
      <c r="A179" s="20" t="s">
        <v>174</v>
      </c>
      <c r="B179" s="20" t="s">
        <v>77</v>
      </c>
      <c r="C179" s="31">
        <v>871.25</v>
      </c>
      <c r="D179" s="32">
        <v>871.25</v>
      </c>
      <c r="E179" s="10">
        <f t="shared" si="12"/>
        <v>100</v>
      </c>
      <c r="F179" s="10"/>
      <c r="G179" s="77"/>
      <c r="H179" s="77"/>
    </row>
    <row r="180" spans="1:8" s="4" customFormat="1" ht="126" customHeight="1">
      <c r="A180" s="20" t="s">
        <v>175</v>
      </c>
      <c r="B180" s="20" t="s">
        <v>78</v>
      </c>
      <c r="C180" s="31">
        <v>80.27</v>
      </c>
      <c r="D180" s="32">
        <v>80.27</v>
      </c>
      <c r="E180" s="10">
        <f t="shared" si="12"/>
        <v>100</v>
      </c>
      <c r="F180" s="10"/>
      <c r="G180" s="77"/>
      <c r="H180" s="77"/>
    </row>
    <row r="181" spans="1:8" s="4" customFormat="1" ht="65.25" customHeight="1">
      <c r="A181" s="20" t="s">
        <v>247</v>
      </c>
      <c r="B181" s="20" t="s">
        <v>248</v>
      </c>
      <c r="C181" s="31">
        <v>450</v>
      </c>
      <c r="D181" s="32">
        <v>450</v>
      </c>
      <c r="E181" s="10">
        <f t="shared" si="12"/>
        <v>100</v>
      </c>
      <c r="F181" s="10"/>
      <c r="G181" s="77"/>
      <c r="H181" s="77"/>
    </row>
    <row r="182" spans="1:8" s="4" customFormat="1" ht="48.75" customHeight="1">
      <c r="A182" s="20" t="s">
        <v>176</v>
      </c>
      <c r="B182" s="20" t="s">
        <v>100</v>
      </c>
      <c r="C182" s="31">
        <v>6529.63</v>
      </c>
      <c r="D182" s="32">
        <v>6529.63</v>
      </c>
      <c r="E182" s="10">
        <f t="shared" si="12"/>
        <v>100</v>
      </c>
      <c r="F182" s="10"/>
      <c r="G182" s="77"/>
      <c r="H182" s="77"/>
    </row>
    <row r="183" spans="1:8" s="4" customFormat="1" ht="78.75" customHeight="1">
      <c r="A183" s="20" t="s">
        <v>177</v>
      </c>
      <c r="B183" s="20" t="s">
        <v>168</v>
      </c>
      <c r="C183" s="31">
        <v>2465.13</v>
      </c>
      <c r="D183" s="32">
        <v>2465.13</v>
      </c>
      <c r="E183" s="10">
        <f t="shared" si="12"/>
        <v>100</v>
      </c>
      <c r="F183" s="10"/>
      <c r="G183" s="77"/>
      <c r="H183" s="77"/>
    </row>
    <row r="184" spans="1:8" s="4" customFormat="1" ht="59.25" customHeight="1">
      <c r="A184" s="19" t="s">
        <v>8</v>
      </c>
      <c r="B184" s="22" t="s">
        <v>135</v>
      </c>
      <c r="C184" s="31">
        <v>-100.93</v>
      </c>
      <c r="D184" s="32">
        <v>-100.93</v>
      </c>
      <c r="E184" s="10">
        <f t="shared" si="12"/>
        <v>100</v>
      </c>
      <c r="F184" s="10"/>
      <c r="G184" s="77"/>
      <c r="H184" s="77"/>
    </row>
    <row r="185" spans="1:8" s="4" customFormat="1" ht="13.5" customHeight="1">
      <c r="A185" s="19"/>
      <c r="B185" s="22"/>
      <c r="C185" s="31"/>
      <c r="D185" s="32"/>
      <c r="E185" s="10"/>
      <c r="F185" s="10"/>
      <c r="G185" s="77"/>
      <c r="H185" s="77"/>
    </row>
    <row r="186" spans="1:8" s="4" customFormat="1" ht="47.25" customHeight="1">
      <c r="A186" s="68">
        <v>614</v>
      </c>
      <c r="B186" s="65" t="s">
        <v>3</v>
      </c>
      <c r="C186" s="66">
        <f>SUM(C187:C197)</f>
        <v>93788.66</v>
      </c>
      <c r="D186" s="66">
        <f>SUM(D187:D197)</f>
        <v>93923.4</v>
      </c>
      <c r="E186" s="67">
        <f t="shared" si="11"/>
        <v>100.14366342370175</v>
      </c>
      <c r="F186" s="10"/>
      <c r="G186" s="77"/>
      <c r="H186" s="77"/>
    </row>
    <row r="187" spans="1:8" s="4" customFormat="1" ht="33" customHeight="1">
      <c r="A187" s="16" t="s">
        <v>178</v>
      </c>
      <c r="B187" s="14" t="s">
        <v>166</v>
      </c>
      <c r="C187" s="31">
        <v>0</v>
      </c>
      <c r="D187" s="31">
        <v>122.03</v>
      </c>
      <c r="E187" s="10" t="s">
        <v>34</v>
      </c>
      <c r="F187" s="10"/>
      <c r="G187" s="77"/>
      <c r="H187" s="77"/>
    </row>
    <row r="188" spans="1:8" s="4" customFormat="1" ht="30" customHeight="1">
      <c r="A188" s="16" t="s">
        <v>12</v>
      </c>
      <c r="B188" s="15" t="s">
        <v>82</v>
      </c>
      <c r="C188" s="35">
        <v>0</v>
      </c>
      <c r="D188" s="37">
        <v>12.71</v>
      </c>
      <c r="E188" s="10" t="s">
        <v>34</v>
      </c>
      <c r="F188" s="10"/>
      <c r="G188" s="77"/>
      <c r="H188" s="77"/>
    </row>
    <row r="189" spans="1:8" s="4" customFormat="1" ht="84" customHeight="1">
      <c r="A189" s="19" t="s">
        <v>231</v>
      </c>
      <c r="B189" s="43" t="s">
        <v>197</v>
      </c>
      <c r="C189" s="50">
        <v>3044.32</v>
      </c>
      <c r="D189" s="37">
        <v>3044.32</v>
      </c>
      <c r="E189" s="29">
        <f t="shared" ref="E189" si="13">D189/C189*100</f>
        <v>100</v>
      </c>
      <c r="F189" s="10"/>
      <c r="G189" s="77"/>
      <c r="H189" s="77"/>
    </row>
    <row r="190" spans="1:8" s="4" customFormat="1" ht="75.75" customHeight="1">
      <c r="A190" s="19" t="s">
        <v>232</v>
      </c>
      <c r="B190" s="22" t="s">
        <v>196</v>
      </c>
      <c r="C190" s="50">
        <v>2001.41</v>
      </c>
      <c r="D190" s="37">
        <v>2001.41</v>
      </c>
      <c r="E190" s="29">
        <f t="shared" ref="E190:E195" si="14">D190/C190*100</f>
        <v>100</v>
      </c>
      <c r="F190" s="10"/>
      <c r="G190" s="77"/>
      <c r="H190" s="77"/>
    </row>
    <row r="191" spans="1:8" s="4" customFormat="1" ht="75" customHeight="1">
      <c r="A191" s="19" t="s">
        <v>234</v>
      </c>
      <c r="B191" s="22" t="s">
        <v>233</v>
      </c>
      <c r="C191" s="50">
        <v>44058.34</v>
      </c>
      <c r="D191" s="37">
        <v>44058.34</v>
      </c>
      <c r="E191" s="29">
        <f t="shared" si="14"/>
        <v>100</v>
      </c>
      <c r="F191" s="10" t="e">
        <f>D187/#REF!*100</f>
        <v>#REF!</v>
      </c>
      <c r="G191" s="77"/>
      <c r="H191" s="77"/>
    </row>
    <row r="192" spans="1:8" s="4" customFormat="1" ht="95.25" customHeight="1">
      <c r="A192" s="19" t="s">
        <v>236</v>
      </c>
      <c r="B192" s="20" t="s">
        <v>235</v>
      </c>
      <c r="C192" s="50">
        <v>9234.24</v>
      </c>
      <c r="D192" s="37">
        <v>9234.24</v>
      </c>
      <c r="E192" s="29">
        <f t="shared" si="14"/>
        <v>100</v>
      </c>
      <c r="F192" s="10"/>
      <c r="G192" s="77"/>
      <c r="H192" s="77"/>
    </row>
    <row r="193" spans="1:8" s="4" customFormat="1" ht="63" customHeight="1">
      <c r="A193" s="19" t="s">
        <v>237</v>
      </c>
      <c r="B193" s="20" t="s">
        <v>238</v>
      </c>
      <c r="C193" s="50">
        <v>18692.53</v>
      </c>
      <c r="D193" s="37">
        <v>18692.53</v>
      </c>
      <c r="E193" s="29">
        <f t="shared" si="14"/>
        <v>100</v>
      </c>
      <c r="F193" s="7"/>
      <c r="G193" s="77"/>
      <c r="H193" s="77"/>
    </row>
    <row r="194" spans="1:8" s="4" customFormat="1" ht="64.5" customHeight="1">
      <c r="A194" s="19" t="s">
        <v>240</v>
      </c>
      <c r="B194" s="20" t="s">
        <v>239</v>
      </c>
      <c r="C194" s="50">
        <v>4000</v>
      </c>
      <c r="D194" s="37">
        <v>4000</v>
      </c>
      <c r="E194" s="29">
        <f t="shared" si="14"/>
        <v>100</v>
      </c>
      <c r="F194" s="7"/>
      <c r="G194" s="77"/>
      <c r="H194" s="77"/>
    </row>
    <row r="195" spans="1:8" s="4" customFormat="1" ht="80.25" customHeight="1">
      <c r="A195" s="19" t="s">
        <v>241</v>
      </c>
      <c r="B195" s="20" t="s">
        <v>242</v>
      </c>
      <c r="C195" s="50">
        <v>5904.96</v>
      </c>
      <c r="D195" s="37">
        <v>5904.96</v>
      </c>
      <c r="E195" s="29">
        <f t="shared" si="14"/>
        <v>100</v>
      </c>
      <c r="F195" s="10"/>
      <c r="G195" s="77"/>
      <c r="H195" s="77"/>
    </row>
    <row r="196" spans="1:8" s="4" customFormat="1" ht="63.75" customHeight="1">
      <c r="A196" s="19" t="s">
        <v>243</v>
      </c>
      <c r="B196" s="20" t="s">
        <v>244</v>
      </c>
      <c r="C196" s="35">
        <v>6152.31</v>
      </c>
      <c r="D196" s="32">
        <v>6152.31</v>
      </c>
      <c r="E196" s="10">
        <f t="shared" si="11"/>
        <v>100</v>
      </c>
      <c r="F196" s="10"/>
      <c r="G196" s="77"/>
      <c r="H196" s="77"/>
    </row>
    <row r="197" spans="1:8" s="49" customFormat="1" ht="61.5" customHeight="1">
      <c r="A197" s="19" t="s">
        <v>18</v>
      </c>
      <c r="B197" s="22" t="s">
        <v>135</v>
      </c>
      <c r="C197" s="31">
        <v>700.55</v>
      </c>
      <c r="D197" s="32">
        <v>700.55</v>
      </c>
      <c r="E197" s="10">
        <f>D197/C197*100</f>
        <v>100</v>
      </c>
      <c r="F197" s="48"/>
      <c r="G197" s="77"/>
      <c r="H197" s="77"/>
    </row>
    <row r="198" spans="1:8" s="4" customFormat="1" ht="13.5" customHeight="1">
      <c r="A198" s="19"/>
      <c r="B198" s="22"/>
      <c r="C198" s="31"/>
      <c r="D198" s="32"/>
      <c r="E198" s="10"/>
      <c r="F198" s="10"/>
      <c r="G198" s="77"/>
      <c r="H198" s="77"/>
    </row>
    <row r="199" spans="1:8" s="4" customFormat="1" ht="32.25" customHeight="1">
      <c r="A199" s="21">
        <v>637</v>
      </c>
      <c r="B199" s="65" t="s">
        <v>9</v>
      </c>
      <c r="C199" s="66">
        <f>SUM(C200:C201)</f>
        <v>150198.85</v>
      </c>
      <c r="D199" s="66">
        <f>SUM(D200:D201)</f>
        <v>150198.85</v>
      </c>
      <c r="E199" s="67">
        <f>D199/C199*100</f>
        <v>100</v>
      </c>
      <c r="F199" s="10"/>
      <c r="G199" s="77"/>
      <c r="H199" s="77"/>
    </row>
    <row r="200" spans="1:8" s="4" customFormat="1" ht="93" customHeight="1">
      <c r="A200" s="19" t="s">
        <v>255</v>
      </c>
      <c r="B200" s="42" t="s">
        <v>256</v>
      </c>
      <c r="C200" s="31">
        <v>89161.53</v>
      </c>
      <c r="D200" s="32">
        <v>89161.53</v>
      </c>
      <c r="E200" s="10">
        <f>D200/C200*100</f>
        <v>100</v>
      </c>
      <c r="F200" s="10"/>
      <c r="G200" s="77"/>
      <c r="H200" s="77"/>
    </row>
    <row r="201" spans="1:8" s="4" customFormat="1" ht="48.75" customHeight="1">
      <c r="A201" s="19" t="s">
        <v>10</v>
      </c>
      <c r="B201" s="43" t="s">
        <v>11</v>
      </c>
      <c r="C201" s="36">
        <v>61037.32</v>
      </c>
      <c r="D201" s="50">
        <v>61037.32</v>
      </c>
      <c r="E201" s="29">
        <f>D201/C201*100</f>
        <v>100</v>
      </c>
      <c r="F201" s="10"/>
      <c r="G201" s="77"/>
      <c r="H201" s="77"/>
    </row>
    <row r="202" spans="1:8" s="4" customFormat="1" ht="12.75" customHeight="1">
      <c r="A202" s="19"/>
      <c r="B202" s="43"/>
      <c r="C202" s="36"/>
      <c r="D202" s="50"/>
      <c r="E202" s="29"/>
      <c r="F202" s="10"/>
      <c r="G202" s="77"/>
      <c r="H202" s="77"/>
    </row>
    <row r="203" spans="1:8" s="4" customFormat="1" ht="33.75" customHeight="1">
      <c r="A203" s="62">
        <v>645</v>
      </c>
      <c r="B203" s="63" t="s">
        <v>249</v>
      </c>
      <c r="C203" s="64">
        <f>SUM(C204:C207)</f>
        <v>2920.98</v>
      </c>
      <c r="D203" s="64">
        <f t="shared" ref="D203" si="15">SUM(D204:D207)</f>
        <v>2934.28</v>
      </c>
      <c r="E203" s="75">
        <f>D203/C203*100</f>
        <v>100.45532663695063</v>
      </c>
      <c r="F203" s="10"/>
      <c r="G203" s="77"/>
      <c r="H203" s="77"/>
    </row>
    <row r="204" spans="1:8" s="4" customFormat="1" ht="48" customHeight="1">
      <c r="A204" s="51" t="s">
        <v>250</v>
      </c>
      <c r="B204" s="14" t="s">
        <v>162</v>
      </c>
      <c r="C204" s="31">
        <v>0</v>
      </c>
      <c r="D204" s="31">
        <v>13.3</v>
      </c>
      <c r="E204" s="7" t="s">
        <v>206</v>
      </c>
      <c r="F204" s="10"/>
      <c r="G204" s="77"/>
      <c r="H204" s="77"/>
    </row>
    <row r="205" spans="1:8" s="4" customFormat="1" ht="49.5" customHeight="1">
      <c r="A205" s="51" t="s">
        <v>251</v>
      </c>
      <c r="B205" s="14" t="s">
        <v>301</v>
      </c>
      <c r="C205" s="31">
        <v>164.48</v>
      </c>
      <c r="D205" s="31">
        <v>164.48</v>
      </c>
      <c r="E205" s="10">
        <f t="shared" ref="E205:E207" si="16">D205/C205*100</f>
        <v>100</v>
      </c>
      <c r="F205" s="10"/>
      <c r="G205" s="77"/>
      <c r="H205" s="77"/>
    </row>
    <row r="206" spans="1:8" s="4" customFormat="1" ht="63.75" customHeight="1">
      <c r="A206" s="51" t="s">
        <v>252</v>
      </c>
      <c r="B206" s="14" t="s">
        <v>253</v>
      </c>
      <c r="C206" s="31">
        <v>172.7</v>
      </c>
      <c r="D206" s="31">
        <v>172.7</v>
      </c>
      <c r="E206" s="10">
        <f t="shared" si="16"/>
        <v>100</v>
      </c>
      <c r="F206" s="10"/>
      <c r="G206" s="77"/>
      <c r="H206" s="77"/>
    </row>
    <row r="207" spans="1:8" ht="94.5" customHeight="1">
      <c r="A207" s="19" t="s">
        <v>254</v>
      </c>
      <c r="B207" s="43" t="s">
        <v>217</v>
      </c>
      <c r="C207" s="36">
        <v>2583.8000000000002</v>
      </c>
      <c r="D207" s="50">
        <v>2583.8000000000002</v>
      </c>
      <c r="E207" s="29">
        <f t="shared" si="16"/>
        <v>100</v>
      </c>
      <c r="F207" s="7" t="e">
        <f>D208/#REF!*100</f>
        <v>#REF!</v>
      </c>
    </row>
    <row r="208" spans="1:8" ht="18" customHeight="1">
      <c r="A208" s="3"/>
      <c r="B208" s="44" t="s">
        <v>40</v>
      </c>
      <c r="C208" s="38">
        <f>SUM(C12+C19+C29+C39+C46+C59+C62+C83+C89+C93+C106+C119+C132+C138+C155+C176+C186+C199+C203+C103+C99+C96+C56+C32+C26+C22+C43)</f>
        <v>1414771.47</v>
      </c>
      <c r="D208" s="38">
        <f>SUM(D12+D19+D29+D39+D46+D59+D62+D83+D89+D93+D106+D119+D132+D138+D155+D176+D186+D199+D203+D103+D99+D96+D56+D32+D26+D22+D43)</f>
        <v>1418747.1</v>
      </c>
      <c r="E208" s="74">
        <f>D208/C208*100</f>
        <v>100.28100863526743</v>
      </c>
      <c r="F208" s="7" t="e">
        <f>#REF!/#REF!*100</f>
        <v>#REF!</v>
      </c>
    </row>
    <row r="210" spans="1:12" ht="36" customHeight="1">
      <c r="A210" s="86" t="s">
        <v>292</v>
      </c>
      <c r="B210" s="86"/>
      <c r="C210" s="84"/>
      <c r="E210" s="85" t="s">
        <v>302</v>
      </c>
      <c r="F210" s="80"/>
      <c r="G210" s="1"/>
      <c r="H210" s="1"/>
      <c r="I210" s="1"/>
      <c r="J210" s="1"/>
      <c r="K210"/>
      <c r="L210" s="81"/>
    </row>
    <row r="211" spans="1:12" ht="18" customHeight="1">
      <c r="A211" s="82"/>
      <c r="B211" s="83"/>
      <c r="C211" s="84"/>
      <c r="E211" s="85"/>
      <c r="F211" s="80"/>
      <c r="G211" s="1"/>
      <c r="H211" s="1"/>
      <c r="I211" s="1"/>
      <c r="J211" s="1"/>
      <c r="K211"/>
    </row>
  </sheetData>
  <mergeCells count="8">
    <mergeCell ref="A210:B210"/>
    <mergeCell ref="A6:E6"/>
    <mergeCell ref="A8:E8"/>
    <mergeCell ref="A7:E7"/>
    <mergeCell ref="C1:E1"/>
    <mergeCell ref="C2:E2"/>
    <mergeCell ref="C3:E3"/>
    <mergeCell ref="C4:E4"/>
  </mergeCells>
  <phoneticPr fontId="0" type="noConversion"/>
  <pageMargins left="0.57999999999999996" right="0.23622047244094491" top="0.55118110236220474" bottom="0.44" header="0.23622047244094491" footer="0.41"/>
  <pageSetup paperSize="9" scale="73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2014 год</vt:lpstr>
      <vt:lpstr>'2014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Наталья</cp:lastModifiedBy>
  <cp:lastPrinted>2015-04-15T12:33:08Z</cp:lastPrinted>
  <dcterms:created xsi:type="dcterms:W3CDTF">1996-10-08T23:32:33Z</dcterms:created>
  <dcterms:modified xsi:type="dcterms:W3CDTF">2015-05-28T08:23:16Z</dcterms:modified>
</cp:coreProperties>
</file>