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b352\ОБЩАЯ 2024\ОТКРЫТЫЕ ДАННЫЕ\Годовой отчет об исполнении бюджета\"/>
    </mc:Choice>
  </mc:AlternateContent>
  <xr:revisionPtr revIDLastSave="0" documentId="13_ncr:1_{159BD918-A738-4081-B17E-174AD8E086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ХОДЫ" sheetId="2" r:id="rId1"/>
  </sheets>
  <definedNames>
    <definedName name="_xlnm._FilterDatabase" localSheetId="0" hidden="1">РАСХОДЫ!$A$6:$X$6</definedName>
    <definedName name="Z_003E8F59_5F13_4935_90FD_6DB9195394DB_.wvu.PrintTitles" localSheetId="0" hidden="1">РАСХОДЫ!#REF!</definedName>
    <definedName name="Z_551D3239_9A12_40C1_B446_8EE00A95DB83_.wvu.PrintTitles" localSheetId="0" hidden="1">РАСХОДЫ!#REF!</definedName>
    <definedName name="Z_D6796523_539D_49C6_87C2_FCE694A34813_.wvu.PrintTitles" localSheetId="0" hidden="1">РАСХОДЫ!#REF!</definedName>
    <definedName name="_xlnm.Print_Titles" localSheetId="0">РАСХОДЫ!#REF!</definedName>
    <definedName name="_xlnm.Print_Area" localSheetId="0">РАСХОДЫ!$A$2:$X$52</definedName>
  </definedNames>
  <calcPr calcId="181029"/>
</workbook>
</file>

<file path=xl/calcChain.xml><?xml version="1.0" encoding="utf-8"?>
<calcChain xmlns="http://schemas.openxmlformats.org/spreadsheetml/2006/main">
  <c r="AB8" i="2" l="1"/>
  <c r="AB9" i="2"/>
  <c r="AB10" i="2"/>
  <c r="AB11" i="2"/>
  <c r="AB12" i="2"/>
  <c r="AB14" i="2"/>
  <c r="AB15" i="2"/>
  <c r="AB19" i="2"/>
  <c r="AB20" i="2"/>
  <c r="AB22" i="2"/>
  <c r="AB24" i="2"/>
  <c r="AB25" i="2"/>
  <c r="AB27" i="2"/>
  <c r="AB28" i="2"/>
  <c r="AB29" i="2"/>
  <c r="AB30" i="2"/>
  <c r="AB34" i="2"/>
  <c r="AB35" i="2"/>
  <c r="AB36" i="2"/>
  <c r="AB37" i="2"/>
  <c r="AB38" i="2"/>
  <c r="AB39" i="2"/>
  <c r="AB41" i="2"/>
  <c r="AB42" i="2"/>
  <c r="AB44" i="2"/>
  <c r="AB45" i="2"/>
  <c r="AB46" i="2"/>
  <c r="AB48" i="2"/>
  <c r="AB49" i="2"/>
  <c r="AA8" i="2"/>
  <c r="AA9" i="2"/>
  <c r="AA10" i="2"/>
  <c r="AA11" i="2"/>
  <c r="AA12" i="2"/>
  <c r="AA13" i="2"/>
  <c r="AA14" i="2"/>
  <c r="AA15" i="2"/>
  <c r="AA17" i="2"/>
  <c r="AA19" i="2"/>
  <c r="AA20" i="2"/>
  <c r="AA22" i="2"/>
  <c r="AA23" i="2"/>
  <c r="AA24" i="2"/>
  <c r="AA25" i="2"/>
  <c r="AA27" i="2"/>
  <c r="AA28" i="2"/>
  <c r="AA29" i="2"/>
  <c r="AA30" i="2"/>
  <c r="AA32" i="2"/>
  <c r="AA33" i="2"/>
  <c r="AA34" i="2"/>
  <c r="AA35" i="2"/>
  <c r="AA36" i="2"/>
  <c r="AA37" i="2"/>
  <c r="AA38" i="2"/>
  <c r="AA39" i="2"/>
  <c r="AA41" i="2"/>
  <c r="AA42" i="2"/>
  <c r="AA44" i="2"/>
  <c r="AA45" i="2"/>
  <c r="AA46" i="2"/>
  <c r="AA48" i="2"/>
  <c r="AA49" i="2"/>
  <c r="AA51" i="2"/>
  <c r="Z8" i="2"/>
  <c r="Z9" i="2"/>
  <c r="Z10" i="2"/>
  <c r="Z11" i="2"/>
  <c r="Z12" i="2"/>
  <c r="Z14" i="2"/>
  <c r="Z15" i="2"/>
  <c r="Z19" i="2"/>
  <c r="Z20" i="2"/>
  <c r="Z22" i="2"/>
  <c r="Z23" i="2"/>
  <c r="Z24" i="2"/>
  <c r="Z25" i="2"/>
  <c r="Z27" i="2"/>
  <c r="Z28" i="2"/>
  <c r="Z29" i="2"/>
  <c r="Z30" i="2"/>
  <c r="Z34" i="2"/>
  <c r="Z35" i="2"/>
  <c r="Z36" i="2"/>
  <c r="Z37" i="2"/>
  <c r="Z38" i="2"/>
  <c r="Z39" i="2"/>
  <c r="Z41" i="2"/>
  <c r="Z42" i="2"/>
  <c r="Z44" i="2"/>
  <c r="Z45" i="2"/>
  <c r="Z46" i="2"/>
  <c r="Z48" i="2"/>
  <c r="Z49" i="2"/>
  <c r="Y8" i="2"/>
  <c r="Y9" i="2"/>
  <c r="Y10" i="2"/>
  <c r="Y11" i="2"/>
  <c r="Y12" i="2"/>
  <c r="Y13" i="2"/>
  <c r="Y14" i="2"/>
  <c r="Y15" i="2"/>
  <c r="Y17" i="2"/>
  <c r="Y19" i="2"/>
  <c r="Y20" i="2"/>
  <c r="Y22" i="2"/>
  <c r="Y23" i="2"/>
  <c r="Y24" i="2"/>
  <c r="Y25" i="2"/>
  <c r="Y27" i="2"/>
  <c r="Y28" i="2"/>
  <c r="Y29" i="2"/>
  <c r="Y30" i="2"/>
  <c r="Y32" i="2"/>
  <c r="Y34" i="2"/>
  <c r="Y35" i="2"/>
  <c r="Y36" i="2"/>
  <c r="Y37" i="2"/>
  <c r="Y38" i="2"/>
  <c r="Y39" i="2"/>
  <c r="Y41" i="2"/>
  <c r="Y42" i="2"/>
  <c r="Y44" i="2"/>
  <c r="Y45" i="2"/>
  <c r="Y46" i="2"/>
  <c r="Y48" i="2"/>
  <c r="Y49" i="2"/>
  <c r="Y51" i="2"/>
  <c r="X52" i="2"/>
  <c r="D7" i="2"/>
  <c r="F7" i="2"/>
  <c r="H7" i="2"/>
  <c r="J7" i="2"/>
  <c r="L7" i="2"/>
  <c r="N7" i="2"/>
  <c r="P7" i="2"/>
  <c r="R7" i="2"/>
  <c r="T7" i="2"/>
  <c r="V7" i="2"/>
  <c r="W7" i="2"/>
  <c r="Z7" i="2" s="1"/>
  <c r="E8" i="2"/>
  <c r="G8" i="2"/>
  <c r="I8" i="2"/>
  <c r="K8" i="2"/>
  <c r="M8" i="2"/>
  <c r="O8" i="2"/>
  <c r="Q8" i="2"/>
  <c r="S8" i="2"/>
  <c r="U8" i="2"/>
  <c r="E9" i="2"/>
  <c r="G9" i="2"/>
  <c r="I9" i="2"/>
  <c r="K9" i="2"/>
  <c r="M9" i="2"/>
  <c r="O9" i="2"/>
  <c r="Q9" i="2"/>
  <c r="S9" i="2"/>
  <c r="U9" i="2"/>
  <c r="E10" i="2"/>
  <c r="G10" i="2"/>
  <c r="I10" i="2"/>
  <c r="K10" i="2"/>
  <c r="M10" i="2"/>
  <c r="O10" i="2"/>
  <c r="Q10" i="2"/>
  <c r="S10" i="2"/>
  <c r="U10" i="2"/>
  <c r="E11" i="2"/>
  <c r="G11" i="2"/>
  <c r="I11" i="2"/>
  <c r="K11" i="2"/>
  <c r="M11" i="2"/>
  <c r="O11" i="2"/>
  <c r="Q11" i="2"/>
  <c r="S11" i="2"/>
  <c r="U11" i="2"/>
  <c r="E12" i="2"/>
  <c r="G12" i="2"/>
  <c r="I12" i="2"/>
  <c r="K12" i="2"/>
  <c r="M12" i="2"/>
  <c r="O12" i="2"/>
  <c r="Q12" i="2"/>
  <c r="S12" i="2"/>
  <c r="U12" i="2"/>
  <c r="E13" i="2"/>
  <c r="G13" i="2"/>
  <c r="I13" i="2"/>
  <c r="K13" i="2"/>
  <c r="M13" i="2"/>
  <c r="O13" i="2"/>
  <c r="Q13" i="2"/>
  <c r="S13" i="2"/>
  <c r="U13" i="2"/>
  <c r="E14" i="2"/>
  <c r="G14" i="2"/>
  <c r="I14" i="2"/>
  <c r="K14" i="2"/>
  <c r="M14" i="2"/>
  <c r="O14" i="2"/>
  <c r="Q14" i="2"/>
  <c r="S14" i="2"/>
  <c r="U14" i="2"/>
  <c r="E15" i="2"/>
  <c r="G15" i="2"/>
  <c r="I15" i="2"/>
  <c r="K15" i="2"/>
  <c r="M15" i="2"/>
  <c r="O15" i="2"/>
  <c r="Q15" i="2"/>
  <c r="S15" i="2"/>
  <c r="U15" i="2"/>
  <c r="D16" i="2"/>
  <c r="E16" i="2"/>
  <c r="F16" i="2"/>
  <c r="H16" i="2"/>
  <c r="J16" i="2"/>
  <c r="L16" i="2"/>
  <c r="N16" i="2"/>
  <c r="P16" i="2"/>
  <c r="R16" i="2"/>
  <c r="T16" i="2"/>
  <c r="V16" i="2"/>
  <c r="W16" i="2"/>
  <c r="Y16" i="2" s="1"/>
  <c r="G17" i="2"/>
  <c r="G16" i="2" s="1"/>
  <c r="I17" i="2"/>
  <c r="I16" i="2" s="1"/>
  <c r="K17" i="2"/>
  <c r="K16" i="2" s="1"/>
  <c r="M17" i="2"/>
  <c r="M16" i="2" s="1"/>
  <c r="O17" i="2"/>
  <c r="O16" i="2" s="1"/>
  <c r="Q17" i="2"/>
  <c r="Q16" i="2" s="1"/>
  <c r="S17" i="2"/>
  <c r="S16" i="2" s="1"/>
  <c r="U17" i="2"/>
  <c r="U16" i="2" s="1"/>
  <c r="D18" i="2"/>
  <c r="F18" i="2"/>
  <c r="H18" i="2"/>
  <c r="J18" i="2"/>
  <c r="L18" i="2"/>
  <c r="N18" i="2"/>
  <c r="P18" i="2"/>
  <c r="R18" i="2"/>
  <c r="T18" i="2"/>
  <c r="V18" i="2"/>
  <c r="W18" i="2"/>
  <c r="AA18" i="2" s="1"/>
  <c r="E19" i="2"/>
  <c r="G19" i="2"/>
  <c r="I19" i="2"/>
  <c r="K19" i="2"/>
  <c r="M19" i="2"/>
  <c r="O19" i="2"/>
  <c r="Q19" i="2"/>
  <c r="S19" i="2"/>
  <c r="U19" i="2"/>
  <c r="E20" i="2"/>
  <c r="G20" i="2"/>
  <c r="I20" i="2"/>
  <c r="K20" i="2"/>
  <c r="M20" i="2"/>
  <c r="O20" i="2"/>
  <c r="Q20" i="2"/>
  <c r="S20" i="2"/>
  <c r="U20" i="2"/>
  <c r="D21" i="2"/>
  <c r="F21" i="2"/>
  <c r="H21" i="2"/>
  <c r="J21" i="2"/>
  <c r="L21" i="2"/>
  <c r="N21" i="2"/>
  <c r="P21" i="2"/>
  <c r="R21" i="2"/>
  <c r="T21" i="2"/>
  <c r="V21" i="2"/>
  <c r="W21" i="2"/>
  <c r="Z21" i="2" s="1"/>
  <c r="E22" i="2"/>
  <c r="G22" i="2"/>
  <c r="I22" i="2"/>
  <c r="K22" i="2"/>
  <c r="M22" i="2"/>
  <c r="O22" i="2"/>
  <c r="Q22" i="2"/>
  <c r="S22" i="2"/>
  <c r="U22" i="2"/>
  <c r="E23" i="2"/>
  <c r="G23" i="2"/>
  <c r="I23" i="2"/>
  <c r="K23" i="2"/>
  <c r="M23" i="2"/>
  <c r="O23" i="2"/>
  <c r="Q23" i="2"/>
  <c r="S23" i="2"/>
  <c r="U23" i="2"/>
  <c r="E24" i="2"/>
  <c r="G24" i="2"/>
  <c r="I24" i="2"/>
  <c r="K24" i="2"/>
  <c r="M24" i="2"/>
  <c r="O24" i="2"/>
  <c r="Q24" i="2"/>
  <c r="S24" i="2"/>
  <c r="U24" i="2"/>
  <c r="E25" i="2"/>
  <c r="G25" i="2"/>
  <c r="I25" i="2"/>
  <c r="K25" i="2"/>
  <c r="M25" i="2"/>
  <c r="O25" i="2"/>
  <c r="Q25" i="2"/>
  <c r="S25" i="2"/>
  <c r="U25" i="2"/>
  <c r="D26" i="2"/>
  <c r="F26" i="2"/>
  <c r="H26" i="2"/>
  <c r="J26" i="2"/>
  <c r="L26" i="2"/>
  <c r="N26" i="2"/>
  <c r="P26" i="2"/>
  <c r="R26" i="2"/>
  <c r="T26" i="2"/>
  <c r="V26" i="2"/>
  <c r="W26" i="2"/>
  <c r="AA26" i="2" s="1"/>
  <c r="E27" i="2"/>
  <c r="G27" i="2"/>
  <c r="I27" i="2"/>
  <c r="K27" i="2"/>
  <c r="M27" i="2"/>
  <c r="O27" i="2"/>
  <c r="Q27" i="2"/>
  <c r="S27" i="2"/>
  <c r="U27" i="2"/>
  <c r="E28" i="2"/>
  <c r="G28" i="2"/>
  <c r="I28" i="2"/>
  <c r="K28" i="2"/>
  <c r="M28" i="2"/>
  <c r="O28" i="2"/>
  <c r="Q28" i="2"/>
  <c r="S28" i="2"/>
  <c r="U28" i="2"/>
  <c r="E29" i="2"/>
  <c r="G29" i="2"/>
  <c r="I29" i="2"/>
  <c r="K29" i="2"/>
  <c r="M29" i="2"/>
  <c r="O29" i="2"/>
  <c r="Q29" i="2"/>
  <c r="S29" i="2"/>
  <c r="U29" i="2"/>
  <c r="E30" i="2"/>
  <c r="G30" i="2"/>
  <c r="I30" i="2"/>
  <c r="K30" i="2"/>
  <c r="M30" i="2"/>
  <c r="O30" i="2"/>
  <c r="Q30" i="2"/>
  <c r="S30" i="2"/>
  <c r="U30" i="2"/>
  <c r="D31" i="2"/>
  <c r="F31" i="2"/>
  <c r="H31" i="2"/>
  <c r="J31" i="2"/>
  <c r="L31" i="2"/>
  <c r="N31" i="2"/>
  <c r="P31" i="2"/>
  <c r="R31" i="2"/>
  <c r="T31" i="2"/>
  <c r="V31" i="2"/>
  <c r="W31" i="2"/>
  <c r="AA31" i="2" s="1"/>
  <c r="E32" i="2"/>
  <c r="G32" i="2"/>
  <c r="G31" i="2" s="1"/>
  <c r="I32" i="2"/>
  <c r="I31" i="2" s="1"/>
  <c r="K32" i="2"/>
  <c r="K31" i="2" s="1"/>
  <c r="M32" i="2"/>
  <c r="M31" i="2" s="1"/>
  <c r="O32" i="2"/>
  <c r="O31" i="2" s="1"/>
  <c r="Q32" i="2"/>
  <c r="Q31" i="2" s="1"/>
  <c r="S32" i="2"/>
  <c r="S31" i="2" s="1"/>
  <c r="U32" i="2"/>
  <c r="U31" i="2" s="1"/>
  <c r="D33" i="2"/>
  <c r="F33" i="2"/>
  <c r="H33" i="2"/>
  <c r="J33" i="2"/>
  <c r="L33" i="2"/>
  <c r="N33" i="2"/>
  <c r="P33" i="2"/>
  <c r="R33" i="2"/>
  <c r="T33" i="2"/>
  <c r="V33" i="2"/>
  <c r="W33" i="2"/>
  <c r="E34" i="2"/>
  <c r="G34" i="2"/>
  <c r="I34" i="2"/>
  <c r="K34" i="2"/>
  <c r="M34" i="2"/>
  <c r="O34" i="2"/>
  <c r="Q34" i="2"/>
  <c r="S34" i="2"/>
  <c r="U34" i="2"/>
  <c r="E35" i="2"/>
  <c r="G35" i="2"/>
  <c r="I35" i="2"/>
  <c r="K35" i="2"/>
  <c r="M35" i="2"/>
  <c r="O35" i="2"/>
  <c r="Q35" i="2"/>
  <c r="S35" i="2"/>
  <c r="U35" i="2"/>
  <c r="E36" i="2"/>
  <c r="G36" i="2"/>
  <c r="I36" i="2"/>
  <c r="K36" i="2"/>
  <c r="M36" i="2"/>
  <c r="O36" i="2"/>
  <c r="Q36" i="2"/>
  <c r="S36" i="2"/>
  <c r="U36" i="2"/>
  <c r="E37" i="2"/>
  <c r="G37" i="2"/>
  <c r="I37" i="2"/>
  <c r="K37" i="2"/>
  <c r="M37" i="2"/>
  <c r="O37" i="2"/>
  <c r="Q37" i="2"/>
  <c r="S37" i="2"/>
  <c r="U37" i="2"/>
  <c r="E38" i="2"/>
  <c r="G38" i="2"/>
  <c r="I38" i="2"/>
  <c r="K38" i="2"/>
  <c r="M38" i="2"/>
  <c r="O38" i="2"/>
  <c r="Q38" i="2"/>
  <c r="S38" i="2"/>
  <c r="U38" i="2"/>
  <c r="E39" i="2"/>
  <c r="G39" i="2"/>
  <c r="I39" i="2"/>
  <c r="K39" i="2"/>
  <c r="M39" i="2"/>
  <c r="O39" i="2"/>
  <c r="Q39" i="2"/>
  <c r="S39" i="2"/>
  <c r="U39" i="2"/>
  <c r="D40" i="2"/>
  <c r="F40" i="2"/>
  <c r="H40" i="2"/>
  <c r="J40" i="2"/>
  <c r="L40" i="2"/>
  <c r="N40" i="2"/>
  <c r="P40" i="2"/>
  <c r="R40" i="2"/>
  <c r="T40" i="2"/>
  <c r="V40" i="2"/>
  <c r="W40" i="2"/>
  <c r="E41" i="2"/>
  <c r="G41" i="2"/>
  <c r="I41" i="2"/>
  <c r="K41" i="2"/>
  <c r="M41" i="2"/>
  <c r="M40" i="2" s="1"/>
  <c r="O41" i="2"/>
  <c r="Q41" i="2"/>
  <c r="S41" i="2"/>
  <c r="U41" i="2"/>
  <c r="U40" i="2" s="1"/>
  <c r="E42" i="2"/>
  <c r="G42" i="2"/>
  <c r="I42" i="2"/>
  <c r="K42" i="2"/>
  <c r="M42" i="2"/>
  <c r="O42" i="2"/>
  <c r="Q42" i="2"/>
  <c r="Q40" i="2" s="1"/>
  <c r="S42" i="2"/>
  <c r="U42" i="2"/>
  <c r="D43" i="2"/>
  <c r="F43" i="2"/>
  <c r="H43" i="2"/>
  <c r="J43" i="2"/>
  <c r="L43" i="2"/>
  <c r="N43" i="2"/>
  <c r="P43" i="2"/>
  <c r="R43" i="2"/>
  <c r="T43" i="2"/>
  <c r="V43" i="2"/>
  <c r="W43" i="2"/>
  <c r="Z43" i="2" s="1"/>
  <c r="E44" i="2"/>
  <c r="G44" i="2"/>
  <c r="I44" i="2"/>
  <c r="K44" i="2"/>
  <c r="M44" i="2"/>
  <c r="O44" i="2"/>
  <c r="Q44" i="2"/>
  <c r="S44" i="2"/>
  <c r="S43" i="2" s="1"/>
  <c r="U44" i="2"/>
  <c r="E45" i="2"/>
  <c r="G45" i="2"/>
  <c r="I45" i="2"/>
  <c r="K45" i="2"/>
  <c r="M45" i="2"/>
  <c r="O45" i="2"/>
  <c r="Q45" i="2"/>
  <c r="S45" i="2"/>
  <c r="U45" i="2"/>
  <c r="E46" i="2"/>
  <c r="G46" i="2"/>
  <c r="I46" i="2"/>
  <c r="K46" i="2"/>
  <c r="M46" i="2"/>
  <c r="O46" i="2"/>
  <c r="Q46" i="2"/>
  <c r="S46" i="2"/>
  <c r="U46" i="2"/>
  <c r="D47" i="2"/>
  <c r="Y47" i="2" s="1"/>
  <c r="F47" i="2"/>
  <c r="H47" i="2"/>
  <c r="J47" i="2"/>
  <c r="L47" i="2"/>
  <c r="N47" i="2"/>
  <c r="P47" i="2"/>
  <c r="R47" i="2"/>
  <c r="T47" i="2"/>
  <c r="V47" i="2"/>
  <c r="W47" i="2"/>
  <c r="E48" i="2"/>
  <c r="G48" i="2"/>
  <c r="G47" i="2" s="1"/>
  <c r="I48" i="2"/>
  <c r="K48" i="2"/>
  <c r="M48" i="2"/>
  <c r="O48" i="2"/>
  <c r="O47" i="2" s="1"/>
  <c r="Q48" i="2"/>
  <c r="S48" i="2"/>
  <c r="U48" i="2"/>
  <c r="E49" i="2"/>
  <c r="G49" i="2"/>
  <c r="I49" i="2"/>
  <c r="K49" i="2"/>
  <c r="M49" i="2"/>
  <c r="O49" i="2"/>
  <c r="Q49" i="2"/>
  <c r="S49" i="2"/>
  <c r="U49" i="2"/>
  <c r="D50" i="2"/>
  <c r="F50" i="2"/>
  <c r="H50" i="2"/>
  <c r="J50" i="2"/>
  <c r="L50" i="2"/>
  <c r="N50" i="2"/>
  <c r="P50" i="2"/>
  <c r="R50" i="2"/>
  <c r="T50" i="2"/>
  <c r="V50" i="2"/>
  <c r="W50" i="2"/>
  <c r="AA50" i="2" s="1"/>
  <c r="E51" i="2"/>
  <c r="E50" i="2" s="1"/>
  <c r="G51" i="2"/>
  <c r="G50" i="2" s="1"/>
  <c r="I51" i="2"/>
  <c r="I50" i="2" s="1"/>
  <c r="K51" i="2"/>
  <c r="K50" i="2" s="1"/>
  <c r="M51" i="2"/>
  <c r="M50" i="2" s="1"/>
  <c r="O51" i="2"/>
  <c r="O50" i="2" s="1"/>
  <c r="Q51" i="2"/>
  <c r="Q50" i="2" s="1"/>
  <c r="S51" i="2"/>
  <c r="S50" i="2" s="1"/>
  <c r="U51" i="2"/>
  <c r="U50" i="2" s="1"/>
  <c r="Y40" i="2" l="1"/>
  <c r="AA7" i="2"/>
  <c r="Q47" i="2"/>
  <c r="I47" i="2"/>
  <c r="Z47" i="2"/>
  <c r="Y33" i="2"/>
  <c r="AA21" i="2"/>
  <c r="Y31" i="2"/>
  <c r="AB33" i="2"/>
  <c r="Y43" i="2"/>
  <c r="AB18" i="2"/>
  <c r="Y50" i="2"/>
  <c r="Y26" i="2"/>
  <c r="Y18" i="2"/>
  <c r="Z33" i="2"/>
  <c r="AA40" i="2"/>
  <c r="AA16" i="2"/>
  <c r="AB40" i="2"/>
  <c r="AB26" i="2"/>
  <c r="AB21" i="2"/>
  <c r="N52" i="2"/>
  <c r="O40" i="2"/>
  <c r="O18" i="2"/>
  <c r="G18" i="2"/>
  <c r="Y21" i="2"/>
  <c r="Z40" i="2"/>
  <c r="Z26" i="2"/>
  <c r="Z18" i="2"/>
  <c r="Y7" i="2"/>
  <c r="AA47" i="2"/>
  <c r="AA43" i="2"/>
  <c r="AB7" i="2"/>
  <c r="AB47" i="2"/>
  <c r="AB43" i="2"/>
  <c r="G21" i="2"/>
  <c r="S21" i="2"/>
  <c r="K21" i="2"/>
  <c r="J52" i="2"/>
  <c r="M47" i="2"/>
  <c r="G40" i="2"/>
  <c r="V52" i="2"/>
  <c r="R52" i="2"/>
  <c r="S7" i="2"/>
  <c r="K7" i="2"/>
  <c r="U47" i="2"/>
  <c r="O21" i="2"/>
  <c r="Q18" i="2"/>
  <c r="I18" i="2"/>
  <c r="O7" i="2"/>
  <c r="G7" i="2"/>
  <c r="F52" i="2"/>
  <c r="Q33" i="2"/>
  <c r="M26" i="2"/>
  <c r="L52" i="2"/>
  <c r="U7" i="2"/>
  <c r="E7" i="2"/>
  <c r="S47" i="2"/>
  <c r="K47" i="2"/>
  <c r="Q43" i="2"/>
  <c r="I43" i="2"/>
  <c r="S40" i="2"/>
  <c r="K40" i="2"/>
  <c r="O33" i="2"/>
  <c r="G33" i="2"/>
  <c r="S26" i="2"/>
  <c r="K26" i="2"/>
  <c r="Q21" i="2"/>
  <c r="I21" i="2"/>
  <c r="U18" i="2"/>
  <c r="M18" i="2"/>
  <c r="E18" i="2"/>
  <c r="W52" i="2"/>
  <c r="AA52" i="2" s="1"/>
  <c r="I33" i="2"/>
  <c r="U26" i="2"/>
  <c r="E26" i="2"/>
  <c r="T52" i="2"/>
  <c r="M7" i="2"/>
  <c r="O43" i="2"/>
  <c r="G43" i="2"/>
  <c r="U33" i="2"/>
  <c r="M33" i="2"/>
  <c r="E33" i="2"/>
  <c r="Q26" i="2"/>
  <c r="I26" i="2"/>
  <c r="S18" i="2"/>
  <c r="P52" i="2"/>
  <c r="H52" i="2"/>
  <c r="Q7" i="2"/>
  <c r="I7" i="2"/>
  <c r="U43" i="2"/>
  <c r="M43" i="2"/>
  <c r="E43" i="2"/>
  <c r="S33" i="2"/>
  <c r="K33" i="2"/>
  <c r="O26" i="2"/>
  <c r="O52" i="2" s="1"/>
  <c r="G26" i="2"/>
  <c r="U21" i="2"/>
  <c r="M21" i="2"/>
  <c r="E21" i="2"/>
  <c r="D52" i="2"/>
  <c r="E47" i="2"/>
  <c r="I40" i="2"/>
  <c r="K43" i="2"/>
  <c r="K18" i="2"/>
  <c r="K52" i="2" s="1"/>
  <c r="E31" i="2"/>
  <c r="E40" i="2"/>
  <c r="U52" i="2" l="1"/>
  <c r="S52" i="2"/>
  <c r="I52" i="2"/>
  <c r="Y52" i="2"/>
  <c r="Z52" i="2"/>
  <c r="AB52" i="2"/>
  <c r="M52" i="2"/>
  <c r="E52" i="2"/>
  <c r="Q52" i="2"/>
  <c r="G52" i="2"/>
</calcChain>
</file>

<file path=xl/sharedStrings.xml><?xml version="1.0" encoding="utf-8"?>
<sst xmlns="http://schemas.openxmlformats.org/spreadsheetml/2006/main" count="103" uniqueCount="75">
  <si>
    <t>Наименование</t>
  </si>
  <si>
    <t>внесенные изменения</t>
  </si>
  <si>
    <t>Рз</t>
  </si>
  <si>
    <t>Пр</t>
  </si>
  <si>
    <t>-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</si>
  <si>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</si>
  <si>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</si>
  <si>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</si>
  <si>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</si>
  <si>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</si>
  <si>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</si>
  <si>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</si>
  <si>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</si>
  <si>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</si>
  <si>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</si>
  <si>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</si>
  <si>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</si>
  <si>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</si>
  <si>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</si>
  <si>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</si>
  <si>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</si>
  <si>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</si>
  <si>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</si>
  <si>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</si>
  <si>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</si>
  <si>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</si>
  <si>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</si>
  <si>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</si>
  <si>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</si>
  <si>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</si>
  <si>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</si>
  <si>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</si>
  <si>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</si>
  <si>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</si>
  <si>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</si>
  <si>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</si>
  <si>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</si>
  <si>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</si>
  <si>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</si>
  <si>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</si>
  <si>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</si>
  <si>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</si>
  <si>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</si>
  <si>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</si>
  <si>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</si>
  <si>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</si>
  <si>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</si>
  <si>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</si>
  <si>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Всего</t>
  </si>
  <si>
    <t>Защита населения и территории от чрезвычайных ситуаций природного и техногенного характера, пожарная безопасность</t>
  </si>
  <si>
    <t>тыс. рублей</t>
  </si>
  <si>
    <t>утвержденные значения</t>
  </si>
  <si>
    <t>Другие вопросы в области национальной безопасности и правоохранительной деятельности</t>
  </si>
  <si>
    <t>Решение Думы Георгиевского муниципального округа Ставропольского края  о внесении изменений в решение Думы Георгиевского муниципального округа Ставропольского края  "О бюджете Георгиевского городского округа Ставропольского края на 2023 год и плановый период 2024 и 2025 годов"</t>
  </si>
  <si>
    <r>
      <t xml:space="preserve">Решение Думы Георгиевского городского округа Ставропольского края от 14.12.22 г. 
№ 56-5 "О бюджете Георгиевского городского округа  Ставропольского края на 2023 год и плановый период 2024 и 2025 годов" </t>
    </r>
    <r>
      <rPr>
        <b/>
        <sz val="11"/>
        <color theme="1"/>
        <rFont val="Times New Roman"/>
        <family val="1"/>
        <charset val="204"/>
      </rPr>
      <t>(первоначальная редакция)</t>
    </r>
  </si>
  <si>
    <r>
      <t xml:space="preserve">от 30.01.2023 г. </t>
    </r>
    <r>
      <rPr>
        <i/>
        <sz val="11"/>
        <rFont val="Times New Roman"/>
        <family val="1"/>
        <charset val="204"/>
      </rPr>
      <t xml:space="preserve">№ </t>
    </r>
    <r>
      <rPr>
        <sz val="11"/>
        <rFont val="Times New Roman"/>
        <family val="1"/>
        <charset val="204"/>
      </rPr>
      <t xml:space="preserve">83-7 </t>
    </r>
  </si>
  <si>
    <t xml:space="preserve">от 15.02.2023 г. № 87-8 </t>
  </si>
  <si>
    <t>от 31.05.2023 г. № 124-12</t>
  </si>
  <si>
    <t>от 10.07.2023 г. № 157-15</t>
  </si>
  <si>
    <t>от 30.08.2023 г.№ 174-17</t>
  </si>
  <si>
    <t>от 27.09.2023 г.№ 176-18</t>
  </si>
  <si>
    <t>от 25.10.2023 г.№ 216-21</t>
  </si>
  <si>
    <t>от 20.11.2023 г.№ 229-23</t>
  </si>
  <si>
    <t>от 22.12.2023 г.№ 301-27</t>
  </si>
  <si>
    <r>
      <t xml:space="preserve">Решение Думы Георгиевского городского округа Ставропольского края от 14.12.22 г. 
№ 56-5 "О бюджете Георгиевского городского округа  Ставропольского края на 2023 год и плановый период 2024 и 2025 годов"
</t>
    </r>
    <r>
      <rPr>
        <b/>
        <sz val="11"/>
        <color theme="1"/>
        <rFont val="Times New Roman"/>
        <family val="1"/>
        <charset val="204"/>
      </rPr>
      <t>(с учетом внесенных изменений)</t>
    </r>
  </si>
  <si>
    <t>Фактическое исполнение</t>
  </si>
  <si>
    <t>Отклонение уточненного плана от первоначального</t>
  </si>
  <si>
    <t>(+/-)</t>
  </si>
  <si>
    <t>%</t>
  </si>
  <si>
    <t>Отклонение фактического исполнения от уточненного плана</t>
  </si>
  <si>
    <t xml:space="preserve">Пояснения отклонений между уточненными плановыми и фактическими значениями </t>
  </si>
  <si>
    <t>Межбюджетные трансферты из бюджета Ставропольского края поступили в конце 2023 года</t>
  </si>
  <si>
    <t>Завершение строительства многоквартирных жилых домов по адресу: г. Георгиевск, ул. Черняховского,75 запланировано на 2024 год</t>
  </si>
  <si>
    <t>Завершение строительства  школы в селе Краснокумском запланировано на 2024 год</t>
  </si>
  <si>
    <t>Аналитическая информация об исполнении расходов бюджета Георгиевского городского округа Ставропольского края по разделам и подразделам классификации расходов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</si>
</sst>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;[Red]\-00;&quot;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3" fillId="0" borderId="0" xfId="1" applyFont="1"/>
    <xf numFmtId="0" fontId="3" fillId="0" borderId="0" xfId="1" applyFont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4" fontId="3" fillId="0" borderId="0" xfId="1" applyNumberFormat="1" applyFont="1"/>
    <xf numFmtId="0" fontId="7" fillId="2" borderId="0" xfId="1" applyFont="1" applyFill="1"/>
    <xf numFmtId="0" fontId="3" fillId="2" borderId="0" xfId="1" applyFont="1" applyFill="1"/>
    <xf numFmtId="0" fontId="6" fillId="2" borderId="0" xfId="1" applyFont="1" applyFill="1"/>
    <xf numFmtId="0" fontId="3" fillId="2" borderId="0" xfId="1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 applyProtection="1">
      <alignment horizontal="center" vertical="top"/>
      <protection hidden="1"/>
    </xf>
    <xf numFmtId="49" fontId="7" fillId="3" borderId="1" xfId="1" applyNumberFormat="1" applyFont="1" applyFill="1" applyBorder="1" applyAlignment="1" applyProtection="1">
      <alignment horizontal="justify" vertical="top" wrapText="1"/>
      <protection hidden="1"/>
    </xf>
    <xf numFmtId="164" fontId="3" fillId="3" borderId="1" xfId="1" applyNumberFormat="1" applyFont="1" applyFill="1" applyBorder="1" applyAlignment="1" applyProtection="1">
      <alignment horizontal="center" vertical="top"/>
      <protection hidden="1"/>
    </xf>
    <xf numFmtId="49" fontId="3" fillId="3" borderId="1" xfId="1" applyNumberFormat="1" applyFont="1" applyFill="1" applyBorder="1" applyAlignment="1" applyProtection="1">
      <alignment horizontal="justify" vertical="top" wrapText="1"/>
      <protection hidden="1"/>
    </xf>
    <xf numFmtId="0" fontId="6" fillId="3" borderId="1" xfId="1" applyFont="1" applyFill="1" applyBorder="1"/>
    <xf numFmtId="0" fontId="6" fillId="3" borderId="1" xfId="1" applyFont="1" applyFill="1" applyBorder="1" applyAlignment="1" applyProtection="1">
      <alignment vertical="top"/>
      <protection hidden="1"/>
    </xf>
    <xf numFmtId="4" fontId="5" fillId="2" borderId="1" xfId="1" applyNumberFormat="1" applyFont="1" applyFill="1" applyBorder="1" applyAlignment="1" applyProtection="1">
      <alignment horizontal="right"/>
      <protection hidden="1"/>
    </xf>
    <xf numFmtId="4" fontId="5" fillId="2" borderId="1" xfId="1" applyNumberFormat="1" applyFont="1" applyFill="1" applyBorder="1" applyAlignment="1" applyProtection="1">
      <alignment horizontal="right" wrapText="1"/>
      <protection hidden="1"/>
    </xf>
    <xf numFmtId="4" fontId="5" fillId="2" borderId="1" xfId="1" applyNumberFormat="1" applyFont="1" applyFill="1" applyBorder="1" applyAlignment="1">
      <alignment horizontal="right"/>
    </xf>
    <xf numFmtId="0" fontId="3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3" fillId="2" borderId="9" xfId="1" applyFont="1" applyFill="1" applyBorder="1" applyAlignment="1">
      <alignment horizontal="left" vertical="center" wrapText="1"/>
    </xf>
    <xf numFmtId="0" fontId="3" fillId="2" borderId="11" xfId="1" applyFont="1" applyFill="1" applyBorder="1" applyAlignment="1">
      <alignment horizontal="left" vertical="center" wrapText="1"/>
    </xf>
    <xf numFmtId="0" fontId="3" fillId="2" borderId="10" xfId="1" applyFont="1" applyFill="1" applyBorder="1" applyAlignment="1">
      <alignment horizontal="left" vertical="center" wrapText="1"/>
    </xf>
    <xf numFmtId="0" fontId="6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3" borderId="5" xfId="1" applyFont="1" applyFill="1" applyBorder="1" applyAlignment="1">
      <alignment horizontal="center" wrapText="1"/>
    </xf>
    <xf numFmtId="0" fontId="3" fillId="3" borderId="6" xfId="1" applyFont="1" applyFill="1" applyBorder="1" applyAlignment="1">
      <alignment horizontal="center" wrapText="1"/>
    </xf>
    <xf numFmtId="0" fontId="3" fillId="3" borderId="7" xfId="1" applyFont="1" applyFill="1" applyBorder="1" applyAlignment="1">
      <alignment horizontal="center" wrapText="1"/>
    </xf>
    <xf numFmtId="0" fontId="3" fillId="3" borderId="8" xfId="1" applyFont="1" applyFill="1" applyBorder="1" applyAlignment="1">
      <alignment horizont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  <protection hidden="1"/>
    </xf>
    <xf numFmtId="0" fontId="3" fillId="3" borderId="2" xfId="1" applyFont="1" applyFill="1" applyBorder="1" applyAlignment="1" applyProtection="1">
      <alignment horizontal="center" vertical="center" wrapText="1"/>
      <protection hidden="1"/>
    </xf>
    <xf numFmtId="0" fontId="3" fillId="3" borderId="4" xfId="1" applyFont="1" applyFill="1" applyBorder="1" applyAlignment="1" applyProtection="1">
      <alignment horizontal="center" vertical="center" wrapText="1"/>
      <protection hidden="1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 xr:uid="{00000000-0005-0000-0000-000001000000}"/>
    <cellStyle name="Обычный_tmp" xfId="1" xr:uid="{00000000-0005-0000-0000-000002000000}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54"/>
  <sheetViews>
    <sheetView tabSelected="1" zoomScale="80" zoomScaleNormal="8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E6" sqref="AE6"/>
    </sheetView>
  </sheetViews>
  <sheetFormatPr defaultColWidth="9.140625" defaultRowHeight="15" x14ac:dyDescent="0.25"/>
  <cols>
    <col min="1" max="1" width="5.42578125" style="1" customWidth="1"/>
    <col min="2" max="2" width="5.140625" style="1" customWidth="1"/>
    <col min="3" max="3" width="47.5703125" style="1" customWidth="1"/>
    <col min="4" max="4" width="34.85546875" style="5" customWidth="1"/>
    <col min="5" max="5" width="20.5703125" style="5" hidden="1" customWidth="1"/>
    <col min="6" max="6" width="23.140625" style="5" hidden="1" customWidth="1"/>
    <col min="7" max="7" width="22" style="5" hidden="1" customWidth="1"/>
    <col min="8" max="8" width="21.7109375" style="5" hidden="1" customWidth="1"/>
    <col min="9" max="9" width="22.7109375" style="5" hidden="1" customWidth="1"/>
    <col min="10" max="10" width="22.42578125" style="5" hidden="1" customWidth="1"/>
    <col min="11" max="11" width="22.5703125" style="5" hidden="1" customWidth="1"/>
    <col min="12" max="12" width="25.28515625" style="5" hidden="1" customWidth="1"/>
    <col min="13" max="13" width="23.85546875" style="5" hidden="1" customWidth="1"/>
    <col min="14" max="14" width="21.28515625" style="5" hidden="1" customWidth="1"/>
    <col min="15" max="15" width="21.85546875" style="5" hidden="1" customWidth="1"/>
    <col min="16" max="22" width="27.42578125" style="5" hidden="1" customWidth="1"/>
    <col min="23" max="23" width="30.140625" style="1" customWidth="1"/>
    <col min="24" max="24" width="21.5703125" style="1" customWidth="1"/>
    <col min="25" max="25" width="17.42578125" style="1" customWidth="1"/>
    <col min="26" max="26" width="14.7109375" style="1" customWidth="1"/>
    <col min="27" max="27" width="15.5703125" style="1" customWidth="1"/>
    <col min="28" max="28" width="15.42578125" style="1" customWidth="1"/>
    <col min="29" max="29" width="38.140625" style="1" customWidth="1"/>
    <col min="30" max="16384" width="9.140625" style="1"/>
  </cols>
  <sheetData>
    <row r="2" spans="1:29" ht="18.75" x14ac:dyDescent="0.3">
      <c r="C2" s="27" t="s">
        <v>74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ht="27" customHeight="1" x14ac:dyDescent="0.25"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1"/>
      <c r="O3" s="1"/>
      <c r="P3" s="1"/>
      <c r="Q3" s="1"/>
      <c r="R3" s="1"/>
      <c r="S3" s="1"/>
      <c r="T3" s="1"/>
      <c r="U3" s="1"/>
      <c r="V3" s="1"/>
      <c r="X3" s="4"/>
      <c r="AC3" s="4" t="s">
        <v>50</v>
      </c>
    </row>
    <row r="4" spans="1:29" ht="33.75" customHeight="1" x14ac:dyDescent="0.25">
      <c r="A4" s="43" t="s">
        <v>2</v>
      </c>
      <c r="B4" s="43" t="s">
        <v>3</v>
      </c>
      <c r="C4" s="36" t="s">
        <v>0</v>
      </c>
      <c r="D4" s="42" t="s">
        <v>54</v>
      </c>
      <c r="E4" s="39" t="s">
        <v>53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1"/>
      <c r="W4" s="42" t="s">
        <v>64</v>
      </c>
      <c r="X4" s="42" t="s">
        <v>65</v>
      </c>
      <c r="Y4" s="29" t="s">
        <v>66</v>
      </c>
      <c r="Z4" s="30"/>
      <c r="AA4" s="29" t="s">
        <v>69</v>
      </c>
      <c r="AB4" s="30"/>
      <c r="AC4" s="33" t="s">
        <v>70</v>
      </c>
    </row>
    <row r="5" spans="1:29" ht="31.5" customHeight="1" x14ac:dyDescent="0.25">
      <c r="A5" s="43"/>
      <c r="B5" s="43"/>
      <c r="C5" s="36"/>
      <c r="D5" s="42"/>
      <c r="E5" s="36" t="s">
        <v>55</v>
      </c>
      <c r="F5" s="36"/>
      <c r="G5" s="36" t="s">
        <v>56</v>
      </c>
      <c r="H5" s="36"/>
      <c r="I5" s="36" t="s">
        <v>57</v>
      </c>
      <c r="J5" s="36"/>
      <c r="K5" s="36" t="s">
        <v>58</v>
      </c>
      <c r="L5" s="36"/>
      <c r="M5" s="36" t="s">
        <v>59</v>
      </c>
      <c r="N5" s="36"/>
      <c r="O5" s="37" t="s">
        <v>60</v>
      </c>
      <c r="P5" s="38"/>
      <c r="Q5" s="37" t="s">
        <v>61</v>
      </c>
      <c r="R5" s="38"/>
      <c r="S5" s="37" t="s">
        <v>62</v>
      </c>
      <c r="T5" s="38"/>
      <c r="U5" s="37" t="s">
        <v>63</v>
      </c>
      <c r="V5" s="38"/>
      <c r="W5" s="42"/>
      <c r="X5" s="42"/>
      <c r="Y5" s="31"/>
      <c r="Z5" s="32"/>
      <c r="AA5" s="31"/>
      <c r="AB5" s="32"/>
      <c r="AC5" s="34"/>
    </row>
    <row r="6" spans="1:29" ht="121.5" customHeight="1" x14ac:dyDescent="0.25">
      <c r="A6" s="43"/>
      <c r="B6" s="43"/>
      <c r="C6" s="36"/>
      <c r="D6" s="42"/>
      <c r="E6" s="11" t="s">
        <v>1</v>
      </c>
      <c r="F6" s="11" t="s">
        <v>51</v>
      </c>
      <c r="G6" s="11" t="s">
        <v>1</v>
      </c>
      <c r="H6" s="11" t="s">
        <v>51</v>
      </c>
      <c r="I6" s="11" t="s">
        <v>1</v>
      </c>
      <c r="J6" s="11" t="s">
        <v>51</v>
      </c>
      <c r="K6" s="11" t="s">
        <v>1</v>
      </c>
      <c r="L6" s="11" t="s">
        <v>51</v>
      </c>
      <c r="M6" s="11" t="s">
        <v>1</v>
      </c>
      <c r="N6" s="11" t="s">
        <v>51</v>
      </c>
      <c r="O6" s="11" t="s">
        <v>1</v>
      </c>
      <c r="P6" s="11" t="s">
        <v>51</v>
      </c>
      <c r="Q6" s="11" t="s">
        <v>1</v>
      </c>
      <c r="R6" s="11" t="s">
        <v>51</v>
      </c>
      <c r="S6" s="11" t="s">
        <v>1</v>
      </c>
      <c r="T6" s="11" t="s">
        <v>51</v>
      </c>
      <c r="U6" s="11" t="s">
        <v>1</v>
      </c>
      <c r="V6" s="11" t="s">
        <v>51</v>
      </c>
      <c r="W6" s="42"/>
      <c r="X6" s="42"/>
      <c r="Y6" s="12" t="s">
        <v>67</v>
      </c>
      <c r="Z6" s="12" t="s">
        <v>68</v>
      </c>
      <c r="AA6" s="12" t="s">
        <v>67</v>
      </c>
      <c r="AB6" s="12" t="s">
        <v>68</v>
      </c>
      <c r="AC6" s="35"/>
    </row>
    <row r="7" spans="1:29" s="7" customFormat="1" ht="24" customHeight="1" x14ac:dyDescent="0.25">
      <c r="A7" s="13">
        <v>1</v>
      </c>
      <c r="B7" s="13" t="s">
        <v>4</v>
      </c>
      <c r="C7" s="14" t="s">
        <v>5</v>
      </c>
      <c r="D7" s="19">
        <f>SUM(D8:D15)</f>
        <v>369060.79558999999</v>
      </c>
      <c r="E7" s="19">
        <f>SUM(E8:E15)</f>
        <v>-1.5600000042468309E-3</v>
      </c>
      <c r="F7" s="19">
        <f t="shared" ref="F7:M7" si="0">SUM(F8:F15)</f>
        <v>369060.79402999999</v>
      </c>
      <c r="G7" s="19">
        <f t="shared" si="0"/>
        <v>22282.798689999989</v>
      </c>
      <c r="H7" s="19">
        <f t="shared" si="0"/>
        <v>391343.59272000002</v>
      </c>
      <c r="I7" s="19">
        <f t="shared" si="0"/>
        <v>-21064.286929999998</v>
      </c>
      <c r="J7" s="19">
        <f t="shared" si="0"/>
        <v>370279.30579000001</v>
      </c>
      <c r="K7" s="19">
        <f t="shared" si="0"/>
        <v>35583.912629999955</v>
      </c>
      <c r="L7" s="19">
        <f t="shared" si="0"/>
        <v>405863.21841999993</v>
      </c>
      <c r="M7" s="19">
        <f t="shared" si="0"/>
        <v>-57609.404439999984</v>
      </c>
      <c r="N7" s="19">
        <f>SUM(N8:N15)</f>
        <v>348253.81397999998</v>
      </c>
      <c r="O7" s="19">
        <f t="shared" ref="O7:P7" si="1">SUM(O8:O15)</f>
        <v>-701.44988999999532</v>
      </c>
      <c r="P7" s="19">
        <f t="shared" si="1"/>
        <v>347552.36408999999</v>
      </c>
      <c r="Q7" s="19">
        <f t="shared" ref="Q7" si="2">SUM(Q8:Q15)</f>
        <v>-2454.5819799999995</v>
      </c>
      <c r="R7" s="19">
        <f t="shared" ref="R7" si="3">SUM(R8:R15)</f>
        <v>345097.78210999997</v>
      </c>
      <c r="S7" s="19">
        <f t="shared" ref="S7" si="4">SUM(S8:S15)</f>
        <v>1254.8528999999999</v>
      </c>
      <c r="T7" s="19">
        <f t="shared" ref="T7" si="5">SUM(T8:T15)</f>
        <v>346352.63500999997</v>
      </c>
      <c r="U7" s="19">
        <f t="shared" ref="U7" si="6">SUM(U8:U15)</f>
        <v>-12559.271909999983</v>
      </c>
      <c r="V7" s="19">
        <f t="shared" ref="V7" si="7">SUM(V8:V15)</f>
        <v>333793.36310000002</v>
      </c>
      <c r="W7" s="19">
        <f>SUM(W8:W15)</f>
        <v>333793.36310000002</v>
      </c>
      <c r="X7" s="19">
        <v>316314.53999999998</v>
      </c>
      <c r="Y7" s="21">
        <f>W7-D7</f>
        <v>-35267.432489999977</v>
      </c>
      <c r="Z7" s="21">
        <f>W7/D7*100</f>
        <v>90.444004643294718</v>
      </c>
      <c r="AA7" s="21">
        <f>X7-W7</f>
        <v>-17478.823100000038</v>
      </c>
      <c r="AB7" s="21">
        <f>X7/W7*100</f>
        <v>94.763579797491772</v>
      </c>
      <c r="AC7" s="22"/>
    </row>
    <row r="8" spans="1:29" s="8" customFormat="1" x14ac:dyDescent="0.25">
      <c r="A8" s="15">
        <v>1</v>
      </c>
      <c r="B8" s="15">
        <v>2</v>
      </c>
      <c r="C8" s="16" t="s">
        <v>6</v>
      </c>
      <c r="D8" s="21">
        <v>2397.7709599999998</v>
      </c>
      <c r="E8" s="19">
        <f>F8-D8</f>
        <v>0</v>
      </c>
      <c r="F8" s="21">
        <v>2397.7709599999998</v>
      </c>
      <c r="G8" s="19">
        <f>H8-F8</f>
        <v>0</v>
      </c>
      <c r="H8" s="21">
        <v>2397.7709599999998</v>
      </c>
      <c r="I8" s="19">
        <f>J8-H8</f>
        <v>0</v>
      </c>
      <c r="J8" s="21">
        <v>2397.7709599999998</v>
      </c>
      <c r="K8" s="19">
        <f>L8-J8</f>
        <v>0</v>
      </c>
      <c r="L8" s="21">
        <v>2397.7709599999998</v>
      </c>
      <c r="M8" s="20">
        <f>N8-L8</f>
        <v>0</v>
      </c>
      <c r="N8" s="21">
        <v>2397.7709599999998</v>
      </c>
      <c r="O8" s="20">
        <f>P8-N8</f>
        <v>0</v>
      </c>
      <c r="P8" s="21">
        <v>2397.7709599999998</v>
      </c>
      <c r="Q8" s="20">
        <f>R8-P8</f>
        <v>72.256700000000365</v>
      </c>
      <c r="R8" s="21">
        <v>2470.0276600000002</v>
      </c>
      <c r="S8" s="20">
        <f>T8-R8</f>
        <v>32.5</v>
      </c>
      <c r="T8" s="21">
        <v>2502.5276600000002</v>
      </c>
      <c r="U8" s="20">
        <f>V8-T8</f>
        <v>0</v>
      </c>
      <c r="V8" s="21">
        <v>2502.5276600000002</v>
      </c>
      <c r="W8" s="21">
        <v>2502.5276600000002</v>
      </c>
      <c r="X8" s="19">
        <v>2464.31</v>
      </c>
      <c r="Y8" s="21">
        <f t="shared" ref="Y8:Y52" si="8">W8-D8</f>
        <v>104.75670000000036</v>
      </c>
      <c r="Z8" s="21">
        <f t="shared" ref="Z8:Z52" si="9">W8/D8*100</f>
        <v>104.36892020745803</v>
      </c>
      <c r="AA8" s="21">
        <f t="shared" ref="AA8:AA52" si="10">X8-W8</f>
        <v>-38.217660000000251</v>
      </c>
      <c r="AB8" s="21">
        <f t="shared" ref="AB8:AB52" si="11">X8/W8*100</f>
        <v>98.472837658865259</v>
      </c>
      <c r="AC8" s="22"/>
    </row>
    <row r="9" spans="1:29" s="8" customFormat="1" ht="60" x14ac:dyDescent="0.25">
      <c r="A9" s="15">
        <v>1</v>
      </c>
      <c r="B9" s="15">
        <v>3</v>
      </c>
      <c r="C9" s="16" t="s">
        <v>7</v>
      </c>
      <c r="D9" s="21">
        <v>6801.3175099999999</v>
      </c>
      <c r="E9" s="19">
        <f t="shared" ref="E9:E15" si="12">F9-D9</f>
        <v>0</v>
      </c>
      <c r="F9" s="21">
        <v>6801.3175099999999</v>
      </c>
      <c r="G9" s="19">
        <f t="shared" ref="G9:G15" si="13">H9-F9</f>
        <v>66.702290000000175</v>
      </c>
      <c r="H9" s="21">
        <v>6868.0198</v>
      </c>
      <c r="I9" s="19">
        <f t="shared" ref="I9:I15" si="14">J9-H9</f>
        <v>50.319320000000516</v>
      </c>
      <c r="J9" s="21">
        <v>6918.3391200000005</v>
      </c>
      <c r="K9" s="19">
        <f t="shared" ref="K9:K15" si="15">L9-J9</f>
        <v>56.314169999999649</v>
      </c>
      <c r="L9" s="21">
        <v>6974.6532900000002</v>
      </c>
      <c r="M9" s="20">
        <f t="shared" ref="M9:M15" si="16">N9-L9</f>
        <v>0</v>
      </c>
      <c r="N9" s="21">
        <v>6974.6532900000002</v>
      </c>
      <c r="O9" s="20">
        <f t="shared" ref="O9:Q15" si="17">P9-N9</f>
        <v>0</v>
      </c>
      <c r="P9" s="21">
        <v>6974.6532900000002</v>
      </c>
      <c r="Q9" s="20">
        <f t="shared" si="17"/>
        <v>66.612879999999677</v>
      </c>
      <c r="R9" s="21">
        <v>7041.2661699999999</v>
      </c>
      <c r="S9" s="20">
        <f t="shared" ref="S9:U9" si="18">T9-R9</f>
        <v>-5.8599999999996726</v>
      </c>
      <c r="T9" s="21">
        <v>7035.4061700000002</v>
      </c>
      <c r="U9" s="20">
        <f t="shared" si="18"/>
        <v>327.23466999999982</v>
      </c>
      <c r="V9" s="21">
        <v>7362.64084</v>
      </c>
      <c r="W9" s="21">
        <v>7362.64084</v>
      </c>
      <c r="X9" s="19">
        <v>7392.37</v>
      </c>
      <c r="Y9" s="21">
        <f t="shared" si="8"/>
        <v>561.32333000000017</v>
      </c>
      <c r="Z9" s="21">
        <f t="shared" si="9"/>
        <v>108.25315579186952</v>
      </c>
      <c r="AA9" s="21">
        <f t="shared" si="10"/>
        <v>29.729159999999865</v>
      </c>
      <c r="AB9" s="21">
        <f t="shared" si="11"/>
        <v>100.40378392272629</v>
      </c>
      <c r="AC9" s="22"/>
    </row>
    <row r="10" spans="1:29" s="8" customFormat="1" ht="60" x14ac:dyDescent="0.25">
      <c r="A10" s="15">
        <v>1</v>
      </c>
      <c r="B10" s="15">
        <v>4</v>
      </c>
      <c r="C10" s="16" t="s">
        <v>8</v>
      </c>
      <c r="D10" s="21">
        <v>86094.953400000013</v>
      </c>
      <c r="E10" s="19">
        <f>F10-D10</f>
        <v>0</v>
      </c>
      <c r="F10" s="21">
        <v>86094.953400000013</v>
      </c>
      <c r="G10" s="19">
        <f t="shared" si="13"/>
        <v>0</v>
      </c>
      <c r="H10" s="21">
        <v>86094.953400000013</v>
      </c>
      <c r="I10" s="19">
        <f t="shared" si="14"/>
        <v>-590.31189000001177</v>
      </c>
      <c r="J10" s="21">
        <v>85504.641510000001</v>
      </c>
      <c r="K10" s="19">
        <f t="shared" si="15"/>
        <v>425.70536999999604</v>
      </c>
      <c r="L10" s="21">
        <v>85930.346879999997</v>
      </c>
      <c r="M10" s="20">
        <f t="shared" si="16"/>
        <v>-570.7028100000025</v>
      </c>
      <c r="N10" s="21">
        <v>85359.644069999995</v>
      </c>
      <c r="O10" s="20">
        <f t="shared" si="17"/>
        <v>0</v>
      </c>
      <c r="P10" s="21">
        <v>85359.644069999995</v>
      </c>
      <c r="Q10" s="20">
        <f t="shared" si="17"/>
        <v>1992.834990000003</v>
      </c>
      <c r="R10" s="21">
        <v>87352.479059999998</v>
      </c>
      <c r="S10" s="20">
        <f t="shared" ref="S10:U10" si="19">T10-R10</f>
        <v>187.38000000000466</v>
      </c>
      <c r="T10" s="21">
        <v>87539.859060000003</v>
      </c>
      <c r="U10" s="20">
        <f t="shared" si="19"/>
        <v>3670.230230000001</v>
      </c>
      <c r="V10" s="21">
        <v>91210.089290000004</v>
      </c>
      <c r="W10" s="21">
        <v>91210.089290000004</v>
      </c>
      <c r="X10" s="19">
        <v>91099.75</v>
      </c>
      <c r="Y10" s="21">
        <f t="shared" si="8"/>
        <v>5115.1358899999905</v>
      </c>
      <c r="Z10" s="21">
        <f t="shared" si="9"/>
        <v>105.94127261586972</v>
      </c>
      <c r="AA10" s="21">
        <f t="shared" si="10"/>
        <v>-110.33929000000353</v>
      </c>
      <c r="AB10" s="21">
        <f t="shared" si="11"/>
        <v>99.879027319390971</v>
      </c>
      <c r="AC10" s="22"/>
    </row>
    <row r="11" spans="1:29" s="8" customFormat="1" ht="15.75" x14ac:dyDescent="0.25">
      <c r="A11" s="15">
        <v>1</v>
      </c>
      <c r="B11" s="15">
        <v>5</v>
      </c>
      <c r="C11" s="16" t="s">
        <v>9</v>
      </c>
      <c r="D11" s="21">
        <v>4.2173999999999996</v>
      </c>
      <c r="E11" s="19">
        <f t="shared" si="12"/>
        <v>0</v>
      </c>
      <c r="F11" s="21">
        <v>4.2173999999999996</v>
      </c>
      <c r="G11" s="19">
        <f t="shared" si="13"/>
        <v>0</v>
      </c>
      <c r="H11" s="21">
        <v>4.2173999999999996</v>
      </c>
      <c r="I11" s="19">
        <f t="shared" si="14"/>
        <v>0</v>
      </c>
      <c r="J11" s="21">
        <v>4.2173999999999996</v>
      </c>
      <c r="K11" s="19">
        <f t="shared" si="15"/>
        <v>0</v>
      </c>
      <c r="L11" s="21">
        <v>4.2173999999999996</v>
      </c>
      <c r="M11" s="20">
        <f t="shared" si="16"/>
        <v>0</v>
      </c>
      <c r="N11" s="21">
        <v>4.2173999999999996</v>
      </c>
      <c r="O11" s="20">
        <f t="shared" si="17"/>
        <v>0</v>
      </c>
      <c r="P11" s="21">
        <v>4.2173999999999996</v>
      </c>
      <c r="Q11" s="20">
        <f t="shared" si="17"/>
        <v>0</v>
      </c>
      <c r="R11" s="21">
        <v>4.2173999999999996</v>
      </c>
      <c r="S11" s="20">
        <f t="shared" ref="S11:U11" si="20">T11-R11</f>
        <v>0</v>
      </c>
      <c r="T11" s="21">
        <v>4.2173999999999996</v>
      </c>
      <c r="U11" s="20">
        <f t="shared" si="20"/>
        <v>0</v>
      </c>
      <c r="V11" s="21">
        <v>4.2173999999999996</v>
      </c>
      <c r="W11" s="21">
        <v>4.2173999999999996</v>
      </c>
      <c r="X11" s="19">
        <v>4.22</v>
      </c>
      <c r="Y11" s="21">
        <f t="shared" si="8"/>
        <v>0</v>
      </c>
      <c r="Z11" s="21">
        <f t="shared" si="9"/>
        <v>100</v>
      </c>
      <c r="AA11" s="21">
        <f t="shared" si="10"/>
        <v>2.6000000000001577E-3</v>
      </c>
      <c r="AB11" s="21">
        <f t="shared" si="11"/>
        <v>100.06164935742402</v>
      </c>
      <c r="AC11" s="22"/>
    </row>
    <row r="12" spans="1:29" s="8" customFormat="1" ht="45" x14ac:dyDescent="0.25">
      <c r="A12" s="15">
        <v>1</v>
      </c>
      <c r="B12" s="15">
        <v>6</v>
      </c>
      <c r="C12" s="16" t="s">
        <v>10</v>
      </c>
      <c r="D12" s="21">
        <v>21643.904760000001</v>
      </c>
      <c r="E12" s="19">
        <f t="shared" si="12"/>
        <v>0</v>
      </c>
      <c r="F12" s="21">
        <v>21643.904760000001</v>
      </c>
      <c r="G12" s="19">
        <f t="shared" si="13"/>
        <v>0</v>
      </c>
      <c r="H12" s="21">
        <v>21643.904760000001</v>
      </c>
      <c r="I12" s="19">
        <f t="shared" si="14"/>
        <v>0</v>
      </c>
      <c r="J12" s="21">
        <v>21643.904760000001</v>
      </c>
      <c r="K12" s="19">
        <f t="shared" si="15"/>
        <v>453.3585099999982</v>
      </c>
      <c r="L12" s="21">
        <v>22097.263269999999</v>
      </c>
      <c r="M12" s="20">
        <f t="shared" si="16"/>
        <v>0</v>
      </c>
      <c r="N12" s="21">
        <v>22097.263269999999</v>
      </c>
      <c r="O12" s="20">
        <f t="shared" si="17"/>
        <v>0</v>
      </c>
      <c r="P12" s="21">
        <v>22097.263269999999</v>
      </c>
      <c r="Q12" s="20">
        <f t="shared" si="17"/>
        <v>477.44148000000132</v>
      </c>
      <c r="R12" s="21">
        <v>22574.704750000001</v>
      </c>
      <c r="S12" s="20">
        <f t="shared" ref="S12:U12" si="21">T12-R12</f>
        <v>65.641999999999825</v>
      </c>
      <c r="T12" s="21">
        <v>22640.346750000001</v>
      </c>
      <c r="U12" s="20">
        <f t="shared" si="21"/>
        <v>1037.3859100000009</v>
      </c>
      <c r="V12" s="21">
        <v>23677.732660000001</v>
      </c>
      <c r="W12" s="21">
        <v>23677.732660000001</v>
      </c>
      <c r="X12" s="19">
        <v>23672.639999999999</v>
      </c>
      <c r="Y12" s="21">
        <f t="shared" si="8"/>
        <v>2033.8279000000002</v>
      </c>
      <c r="Z12" s="21">
        <f t="shared" si="9"/>
        <v>109.39676977214717</v>
      </c>
      <c r="AA12" s="21">
        <f t="shared" si="10"/>
        <v>-5.0926600000020699</v>
      </c>
      <c r="AB12" s="21">
        <f t="shared" si="11"/>
        <v>99.978491775065081</v>
      </c>
      <c r="AC12" s="22"/>
    </row>
    <row r="13" spans="1:29" s="8" customFormat="1" ht="30" x14ac:dyDescent="0.25">
      <c r="A13" s="15">
        <v>1</v>
      </c>
      <c r="B13" s="15">
        <v>7</v>
      </c>
      <c r="C13" s="16" t="s">
        <v>11</v>
      </c>
      <c r="D13" s="21">
        <v>0</v>
      </c>
      <c r="E13" s="19">
        <f t="shared" si="12"/>
        <v>0</v>
      </c>
      <c r="F13" s="21">
        <v>0</v>
      </c>
      <c r="G13" s="19">
        <f t="shared" si="13"/>
        <v>0</v>
      </c>
      <c r="H13" s="20"/>
      <c r="I13" s="19">
        <f t="shared" si="14"/>
        <v>0</v>
      </c>
      <c r="J13" s="21">
        <v>0</v>
      </c>
      <c r="K13" s="19">
        <f t="shared" si="15"/>
        <v>0</v>
      </c>
      <c r="L13" s="21">
        <v>0</v>
      </c>
      <c r="M13" s="20">
        <f t="shared" si="16"/>
        <v>0</v>
      </c>
      <c r="N13" s="21">
        <v>0</v>
      </c>
      <c r="O13" s="20">
        <f t="shared" si="17"/>
        <v>0</v>
      </c>
      <c r="P13" s="21">
        <v>0</v>
      </c>
      <c r="Q13" s="20">
        <f t="shared" si="17"/>
        <v>0</v>
      </c>
      <c r="R13" s="21">
        <v>0</v>
      </c>
      <c r="S13" s="20">
        <f t="shared" ref="S13:U13" si="22">T13-R13</f>
        <v>0</v>
      </c>
      <c r="T13" s="21">
        <v>0</v>
      </c>
      <c r="U13" s="20">
        <f t="shared" si="22"/>
        <v>0</v>
      </c>
      <c r="V13" s="21">
        <v>0</v>
      </c>
      <c r="W13" s="21">
        <v>0</v>
      </c>
      <c r="X13" s="19">
        <v>0</v>
      </c>
      <c r="Y13" s="21">
        <f t="shared" si="8"/>
        <v>0</v>
      </c>
      <c r="Z13" s="21"/>
      <c r="AA13" s="21">
        <f t="shared" si="10"/>
        <v>0</v>
      </c>
      <c r="AB13" s="21"/>
      <c r="AC13" s="22"/>
    </row>
    <row r="14" spans="1:29" s="8" customFormat="1" ht="32.25" customHeight="1" x14ac:dyDescent="0.25">
      <c r="A14" s="15">
        <v>1</v>
      </c>
      <c r="B14" s="15">
        <v>11</v>
      </c>
      <c r="C14" s="16" t="s">
        <v>12</v>
      </c>
      <c r="D14" s="21">
        <v>15000</v>
      </c>
      <c r="E14" s="19">
        <f>F14-D14</f>
        <v>0</v>
      </c>
      <c r="F14" s="21">
        <v>15000</v>
      </c>
      <c r="G14" s="19">
        <f t="shared" si="13"/>
        <v>-2423.7737899999993</v>
      </c>
      <c r="H14" s="21">
        <v>12576.226210000001</v>
      </c>
      <c r="I14" s="19">
        <f t="shared" si="14"/>
        <v>-8043.2033600000013</v>
      </c>
      <c r="J14" s="21">
        <v>4533.0228499999994</v>
      </c>
      <c r="K14" s="19">
        <f t="shared" si="15"/>
        <v>2037.4193200000009</v>
      </c>
      <c r="L14" s="21">
        <v>6570.4421700000003</v>
      </c>
      <c r="M14" s="20">
        <f t="shared" si="16"/>
        <v>-715.02221999999983</v>
      </c>
      <c r="N14" s="21">
        <v>5855.4199500000004</v>
      </c>
      <c r="O14" s="20">
        <f t="shared" si="17"/>
        <v>2464.317759999999</v>
      </c>
      <c r="P14" s="21">
        <v>8319.7377099999994</v>
      </c>
      <c r="Q14" s="20">
        <f t="shared" si="17"/>
        <v>-329.18442999999934</v>
      </c>
      <c r="R14" s="21">
        <v>7990.5532800000001</v>
      </c>
      <c r="S14" s="20">
        <f t="shared" ref="S14:U14" si="23">T14-R14</f>
        <v>-439.74722999999994</v>
      </c>
      <c r="T14" s="21">
        <v>7550.8060500000001</v>
      </c>
      <c r="U14" s="20">
        <f t="shared" si="23"/>
        <v>-2032.1461899999995</v>
      </c>
      <c r="V14" s="21">
        <v>5518.6598600000007</v>
      </c>
      <c r="W14" s="21">
        <v>5518.6598600000007</v>
      </c>
      <c r="X14" s="19">
        <v>0</v>
      </c>
      <c r="Y14" s="21">
        <f t="shared" si="8"/>
        <v>-9481.3401400000002</v>
      </c>
      <c r="Z14" s="21">
        <f t="shared" si="9"/>
        <v>36.79106573333334</v>
      </c>
      <c r="AA14" s="21">
        <f t="shared" si="10"/>
        <v>-5518.6598600000007</v>
      </c>
      <c r="AB14" s="21">
        <f t="shared" si="11"/>
        <v>0</v>
      </c>
      <c r="AC14" s="22"/>
    </row>
    <row r="15" spans="1:29" s="8" customFormat="1" ht="15.75" x14ac:dyDescent="0.25">
      <c r="A15" s="15">
        <v>1</v>
      </c>
      <c r="B15" s="15">
        <v>13</v>
      </c>
      <c r="C15" s="16" t="s">
        <v>13</v>
      </c>
      <c r="D15" s="21">
        <v>237118.63156000001</v>
      </c>
      <c r="E15" s="19">
        <f t="shared" si="12"/>
        <v>-1.5600000042468309E-3</v>
      </c>
      <c r="F15" s="21">
        <v>237118.63</v>
      </c>
      <c r="G15" s="19">
        <f t="shared" si="13"/>
        <v>24639.870189999987</v>
      </c>
      <c r="H15" s="21">
        <v>261758.50018999999</v>
      </c>
      <c r="I15" s="19">
        <f t="shared" si="14"/>
        <v>-12481.090999999986</v>
      </c>
      <c r="J15" s="21">
        <v>249277.40919000001</v>
      </c>
      <c r="K15" s="19">
        <f t="shared" si="15"/>
        <v>32611.115259999962</v>
      </c>
      <c r="L15" s="21">
        <v>281888.52444999997</v>
      </c>
      <c r="M15" s="20">
        <f t="shared" si="16"/>
        <v>-56323.679409999982</v>
      </c>
      <c r="N15" s="21">
        <v>225564.84503999999</v>
      </c>
      <c r="O15" s="20">
        <f t="shared" si="17"/>
        <v>-3165.7676499999943</v>
      </c>
      <c r="P15" s="21">
        <v>222399.07738999999</v>
      </c>
      <c r="Q15" s="20">
        <f t="shared" si="17"/>
        <v>-4734.5436000000045</v>
      </c>
      <c r="R15" s="21">
        <v>217664.53378999999</v>
      </c>
      <c r="S15" s="20">
        <f t="shared" ref="S15" si="24">T15-R15</f>
        <v>1414.938129999995</v>
      </c>
      <c r="T15" s="21">
        <v>219079.47191999998</v>
      </c>
      <c r="U15" s="20">
        <f>V15-T15</f>
        <v>-15561.976529999985</v>
      </c>
      <c r="V15" s="21">
        <v>203517.49539</v>
      </c>
      <c r="W15" s="21">
        <v>203517.49539</v>
      </c>
      <c r="X15" s="19">
        <v>191681.26</v>
      </c>
      <c r="Y15" s="21">
        <f t="shared" si="8"/>
        <v>-33601.136170000012</v>
      </c>
      <c r="Z15" s="21">
        <f t="shared" si="9"/>
        <v>85.829398580390475</v>
      </c>
      <c r="AA15" s="21">
        <f t="shared" si="10"/>
        <v>-11836.235389999987</v>
      </c>
      <c r="AB15" s="21">
        <f t="shared" si="11"/>
        <v>94.184168114235959</v>
      </c>
      <c r="AC15" s="22"/>
    </row>
    <row r="16" spans="1:29" s="7" customFormat="1" ht="15.75" x14ac:dyDescent="0.25">
      <c r="A16" s="13">
        <v>2</v>
      </c>
      <c r="B16" s="13" t="s">
        <v>4</v>
      </c>
      <c r="C16" s="14" t="s">
        <v>14</v>
      </c>
      <c r="D16" s="19">
        <f>SUM(D17)</f>
        <v>0</v>
      </c>
      <c r="E16" s="19">
        <f t="shared" ref="E16:W16" si="25">SUM(E17)</f>
        <v>0</v>
      </c>
      <c r="F16" s="19">
        <f t="shared" si="25"/>
        <v>0</v>
      </c>
      <c r="G16" s="19">
        <f t="shared" si="25"/>
        <v>0</v>
      </c>
      <c r="H16" s="19">
        <f t="shared" si="25"/>
        <v>0</v>
      </c>
      <c r="I16" s="19">
        <f t="shared" si="25"/>
        <v>0</v>
      </c>
      <c r="J16" s="19">
        <f t="shared" si="25"/>
        <v>0</v>
      </c>
      <c r="K16" s="19">
        <f t="shared" si="25"/>
        <v>0</v>
      </c>
      <c r="L16" s="19">
        <f t="shared" si="25"/>
        <v>0</v>
      </c>
      <c r="M16" s="19">
        <f t="shared" si="25"/>
        <v>0</v>
      </c>
      <c r="N16" s="19">
        <f t="shared" si="25"/>
        <v>0</v>
      </c>
      <c r="O16" s="19">
        <f t="shared" si="25"/>
        <v>0</v>
      </c>
      <c r="P16" s="19">
        <f t="shared" si="25"/>
        <v>0</v>
      </c>
      <c r="Q16" s="19">
        <f t="shared" si="25"/>
        <v>0</v>
      </c>
      <c r="R16" s="19">
        <f t="shared" si="25"/>
        <v>0</v>
      </c>
      <c r="S16" s="19">
        <f t="shared" si="25"/>
        <v>0</v>
      </c>
      <c r="T16" s="19">
        <f t="shared" si="25"/>
        <v>0</v>
      </c>
      <c r="U16" s="19">
        <f t="shared" si="25"/>
        <v>0</v>
      </c>
      <c r="V16" s="19">
        <f t="shared" si="25"/>
        <v>0</v>
      </c>
      <c r="W16" s="19">
        <f t="shared" si="25"/>
        <v>0</v>
      </c>
      <c r="X16" s="19">
        <v>0</v>
      </c>
      <c r="Y16" s="21">
        <f t="shared" si="8"/>
        <v>0</v>
      </c>
      <c r="Z16" s="21"/>
      <c r="AA16" s="21">
        <f t="shared" si="10"/>
        <v>0</v>
      </c>
      <c r="AB16" s="21"/>
      <c r="AC16" s="22"/>
    </row>
    <row r="17" spans="1:29" s="8" customFormat="1" ht="15.75" x14ac:dyDescent="0.25">
      <c r="A17" s="15">
        <v>2</v>
      </c>
      <c r="B17" s="15">
        <v>3</v>
      </c>
      <c r="C17" s="16" t="s">
        <v>15</v>
      </c>
      <c r="D17" s="21">
        <v>0</v>
      </c>
      <c r="E17" s="21">
        <v>0</v>
      </c>
      <c r="F17" s="21">
        <v>0</v>
      </c>
      <c r="G17" s="19">
        <f>H17-F17</f>
        <v>0</v>
      </c>
      <c r="H17" s="21">
        <v>0</v>
      </c>
      <c r="I17" s="19">
        <f>J17-H17</f>
        <v>0</v>
      </c>
      <c r="J17" s="21">
        <v>0</v>
      </c>
      <c r="K17" s="19">
        <f>L17-J17</f>
        <v>0</v>
      </c>
      <c r="L17" s="21">
        <v>0</v>
      </c>
      <c r="M17" s="20">
        <f>N17-L17</f>
        <v>0</v>
      </c>
      <c r="N17" s="21">
        <v>0</v>
      </c>
      <c r="O17" s="20">
        <f>P17-N17</f>
        <v>0</v>
      </c>
      <c r="P17" s="21">
        <v>0</v>
      </c>
      <c r="Q17" s="20">
        <f>R17-P17</f>
        <v>0</v>
      </c>
      <c r="R17" s="21">
        <v>0</v>
      </c>
      <c r="S17" s="20">
        <f>T17-R17</f>
        <v>0</v>
      </c>
      <c r="T17" s="21">
        <v>0</v>
      </c>
      <c r="U17" s="20">
        <f>V17-T17</f>
        <v>0</v>
      </c>
      <c r="V17" s="21">
        <v>0</v>
      </c>
      <c r="W17" s="21">
        <v>0</v>
      </c>
      <c r="X17" s="19">
        <v>0</v>
      </c>
      <c r="Y17" s="21">
        <f t="shared" si="8"/>
        <v>0</v>
      </c>
      <c r="Z17" s="21"/>
      <c r="AA17" s="21">
        <f t="shared" si="10"/>
        <v>0</v>
      </c>
      <c r="AB17" s="21"/>
      <c r="AC17" s="22"/>
    </row>
    <row r="18" spans="1:29" s="7" customFormat="1" ht="28.5" x14ac:dyDescent="0.25">
      <c r="A18" s="13">
        <v>3</v>
      </c>
      <c r="B18" s="13" t="s">
        <v>4</v>
      </c>
      <c r="C18" s="14" t="s">
        <v>16</v>
      </c>
      <c r="D18" s="19">
        <f>SUM(D19:D20)</f>
        <v>35276.576820000002</v>
      </c>
      <c r="E18" s="19">
        <f t="shared" ref="E18:P18" si="26">SUM(E19:E20)</f>
        <v>0</v>
      </c>
      <c r="F18" s="19">
        <f t="shared" si="26"/>
        <v>35276.576820000002</v>
      </c>
      <c r="G18" s="19">
        <f t="shared" si="26"/>
        <v>0</v>
      </c>
      <c r="H18" s="19">
        <f t="shared" si="26"/>
        <v>35276.576820000002</v>
      </c>
      <c r="I18" s="19">
        <f t="shared" si="26"/>
        <v>0</v>
      </c>
      <c r="J18" s="19">
        <f t="shared" si="26"/>
        <v>35276.576820000002</v>
      </c>
      <c r="K18" s="19">
        <f t="shared" si="26"/>
        <v>0</v>
      </c>
      <c r="L18" s="19">
        <f t="shared" si="26"/>
        <v>35276.576820000002</v>
      </c>
      <c r="M18" s="19">
        <f t="shared" si="26"/>
        <v>-32.583689999999933</v>
      </c>
      <c r="N18" s="19">
        <f t="shared" si="26"/>
        <v>35243.993130000003</v>
      </c>
      <c r="O18" s="19">
        <f t="shared" si="26"/>
        <v>0</v>
      </c>
      <c r="P18" s="19">
        <f t="shared" si="26"/>
        <v>35243.993130000003</v>
      </c>
      <c r="Q18" s="19">
        <f t="shared" ref="Q18:R18" si="27">SUM(Q19:Q20)</f>
        <v>212.60999999999331</v>
      </c>
      <c r="R18" s="19">
        <f t="shared" si="27"/>
        <v>35456.603129999996</v>
      </c>
      <c r="S18" s="19">
        <f t="shared" ref="S18:T18" si="28">SUM(S19:S20)</f>
        <v>-112.00000000000023</v>
      </c>
      <c r="T18" s="19">
        <f t="shared" si="28"/>
        <v>35344.603129999996</v>
      </c>
      <c r="U18" s="19">
        <f t="shared" ref="U18:V18" si="29">SUM(U19:U20)</f>
        <v>-190.87931000000003</v>
      </c>
      <c r="V18" s="19">
        <f t="shared" si="29"/>
        <v>35153.723819999999</v>
      </c>
      <c r="W18" s="19">
        <f t="shared" ref="W18" si="30">SUM(W19:W20)</f>
        <v>35153.723819999999</v>
      </c>
      <c r="X18" s="19">
        <v>34932.68</v>
      </c>
      <c r="Y18" s="21">
        <f t="shared" si="8"/>
        <v>-122.85300000000279</v>
      </c>
      <c r="Z18" s="21">
        <f t="shared" si="9"/>
        <v>99.651743419927442</v>
      </c>
      <c r="AA18" s="21">
        <f t="shared" si="10"/>
        <v>-221.04381999999896</v>
      </c>
      <c r="AB18" s="21">
        <f t="shared" si="11"/>
        <v>99.371207951874965</v>
      </c>
      <c r="AC18" s="22"/>
    </row>
    <row r="19" spans="1:29" s="8" customFormat="1" ht="45" x14ac:dyDescent="0.25">
      <c r="A19" s="15">
        <v>3</v>
      </c>
      <c r="B19" s="15">
        <v>10</v>
      </c>
      <c r="C19" s="16" t="s">
        <v>49</v>
      </c>
      <c r="D19" s="21">
        <v>33103.473660000003</v>
      </c>
      <c r="E19" s="19">
        <f>F19-D19</f>
        <v>0</v>
      </c>
      <c r="F19" s="21">
        <v>33103.473660000003</v>
      </c>
      <c r="G19" s="19">
        <f>H19-F19</f>
        <v>0</v>
      </c>
      <c r="H19" s="21">
        <v>33103.473660000003</v>
      </c>
      <c r="I19" s="19">
        <f>J19-H19</f>
        <v>0</v>
      </c>
      <c r="J19" s="21">
        <v>33103.473660000003</v>
      </c>
      <c r="K19" s="19">
        <f>L19-J19</f>
        <v>0</v>
      </c>
      <c r="L19" s="21">
        <v>33103.473660000003</v>
      </c>
      <c r="M19" s="20">
        <f>N19-L19</f>
        <v>0</v>
      </c>
      <c r="N19" s="21">
        <v>33103.473660000003</v>
      </c>
      <c r="O19" s="20">
        <f>P19-N19</f>
        <v>0</v>
      </c>
      <c r="P19" s="21">
        <v>33103.473660000003</v>
      </c>
      <c r="Q19" s="20">
        <f>R19-P19</f>
        <v>212.60999999999331</v>
      </c>
      <c r="R19" s="21">
        <v>33316.083659999997</v>
      </c>
      <c r="S19" s="20">
        <f>T19-R19</f>
        <v>0</v>
      </c>
      <c r="T19" s="21">
        <v>33316.083659999997</v>
      </c>
      <c r="U19" s="20">
        <f>V19-T19</f>
        <v>0</v>
      </c>
      <c r="V19" s="21">
        <v>33316.083659999997</v>
      </c>
      <c r="W19" s="21">
        <v>33316.083659999997</v>
      </c>
      <c r="X19" s="19">
        <v>33095.08</v>
      </c>
      <c r="Y19" s="21">
        <f t="shared" si="8"/>
        <v>212.60999999999331</v>
      </c>
      <c r="Z19" s="21">
        <f t="shared" si="9"/>
        <v>100.64225888250785</v>
      </c>
      <c r="AA19" s="21">
        <f t="shared" si="10"/>
        <v>-221.00365999999485</v>
      </c>
      <c r="AB19" s="21">
        <f t="shared" si="11"/>
        <v>99.336645740671685</v>
      </c>
      <c r="AC19" s="22"/>
    </row>
    <row r="20" spans="1:29" s="8" customFormat="1" ht="30" x14ac:dyDescent="0.25">
      <c r="A20" s="15">
        <v>3</v>
      </c>
      <c r="B20" s="15">
        <v>14</v>
      </c>
      <c r="C20" s="16" t="s">
        <v>52</v>
      </c>
      <c r="D20" s="21">
        <v>2173.1031600000001</v>
      </c>
      <c r="E20" s="19">
        <f>F20-D20</f>
        <v>0</v>
      </c>
      <c r="F20" s="21">
        <v>2173.1031600000001</v>
      </c>
      <c r="G20" s="19">
        <f>H20-F20</f>
        <v>0</v>
      </c>
      <c r="H20" s="21">
        <v>2173.1031600000001</v>
      </c>
      <c r="I20" s="19">
        <f>J20-H20</f>
        <v>0</v>
      </c>
      <c r="J20" s="21">
        <v>2173.1031600000001</v>
      </c>
      <c r="K20" s="19">
        <f>L20-J20</f>
        <v>0</v>
      </c>
      <c r="L20" s="21">
        <v>2173.1031600000001</v>
      </c>
      <c r="M20" s="20">
        <f>N20-L20</f>
        <v>-32.583689999999933</v>
      </c>
      <c r="N20" s="21">
        <v>2140.5194700000002</v>
      </c>
      <c r="O20" s="20">
        <f>P20-N20</f>
        <v>0</v>
      </c>
      <c r="P20" s="21">
        <v>2140.5194700000002</v>
      </c>
      <c r="Q20" s="20">
        <f>R20-P20</f>
        <v>0</v>
      </c>
      <c r="R20" s="21">
        <v>2140.5194700000002</v>
      </c>
      <c r="S20" s="20">
        <f>T20-R20</f>
        <v>-112.00000000000023</v>
      </c>
      <c r="T20" s="21">
        <v>2028.51947</v>
      </c>
      <c r="U20" s="20">
        <f>V20-T20</f>
        <v>-190.87931000000003</v>
      </c>
      <c r="V20" s="21">
        <v>1837.6401599999999</v>
      </c>
      <c r="W20" s="21">
        <v>1837.6401599999999</v>
      </c>
      <c r="X20" s="19">
        <v>1837.6</v>
      </c>
      <c r="Y20" s="21">
        <f t="shared" si="8"/>
        <v>-335.46300000000019</v>
      </c>
      <c r="Z20" s="21">
        <f t="shared" si="9"/>
        <v>84.562950982962064</v>
      </c>
      <c r="AA20" s="21">
        <f t="shared" si="10"/>
        <v>-4.0160000000014406E-2</v>
      </c>
      <c r="AB20" s="21">
        <f t="shared" si="11"/>
        <v>99.997814588466554</v>
      </c>
      <c r="AC20" s="22"/>
    </row>
    <row r="21" spans="1:29" s="7" customFormat="1" ht="15.75" x14ac:dyDescent="0.25">
      <c r="A21" s="13">
        <v>4</v>
      </c>
      <c r="B21" s="13" t="s">
        <v>4</v>
      </c>
      <c r="C21" s="14" t="s">
        <v>17</v>
      </c>
      <c r="D21" s="19">
        <f>SUM(D22:D25)</f>
        <v>272826.20142</v>
      </c>
      <c r="E21" s="19">
        <f t="shared" ref="E21:P21" si="31">SUM(E22:E25)</f>
        <v>0</v>
      </c>
      <c r="F21" s="19">
        <f t="shared" si="31"/>
        <v>272826.20142</v>
      </c>
      <c r="G21" s="19">
        <f t="shared" si="31"/>
        <v>77542.796480000019</v>
      </c>
      <c r="H21" s="19">
        <f t="shared" si="31"/>
        <v>350368.99790000002</v>
      </c>
      <c r="I21" s="19">
        <f t="shared" si="31"/>
        <v>42901.311109999951</v>
      </c>
      <c r="J21" s="19">
        <f t="shared" si="31"/>
        <v>393270.30900999997</v>
      </c>
      <c r="K21" s="19">
        <f t="shared" si="31"/>
        <v>5627.1685200000593</v>
      </c>
      <c r="L21" s="19">
        <f t="shared" si="31"/>
        <v>398897.47753000003</v>
      </c>
      <c r="M21" s="19">
        <f t="shared" si="31"/>
        <v>45357.823679999958</v>
      </c>
      <c r="N21" s="19">
        <f t="shared" si="31"/>
        <v>444255.30121000001</v>
      </c>
      <c r="O21" s="19">
        <f t="shared" si="31"/>
        <v>-150.7231899999897</v>
      </c>
      <c r="P21" s="19">
        <f t="shared" si="31"/>
        <v>444104.57802000002</v>
      </c>
      <c r="Q21" s="19">
        <f t="shared" ref="Q21:R21" si="32">SUM(Q22:Q25)</f>
        <v>3874.8999899999835</v>
      </c>
      <c r="R21" s="19">
        <f t="shared" si="32"/>
        <v>447979.47800999996</v>
      </c>
      <c r="S21" s="19">
        <f t="shared" ref="S21:T21" si="33">SUM(S22:S25)</f>
        <v>39757.093370000039</v>
      </c>
      <c r="T21" s="19">
        <f t="shared" si="33"/>
        <v>487736.57138000004</v>
      </c>
      <c r="U21" s="19">
        <f t="shared" ref="U21:V21" si="34">SUM(U22:U25)</f>
        <v>444.10726999998315</v>
      </c>
      <c r="V21" s="19">
        <f t="shared" si="34"/>
        <v>488180.67865000002</v>
      </c>
      <c r="W21" s="19">
        <f t="shared" ref="W21" si="35">SUM(W22:W25)</f>
        <v>488180.67865000002</v>
      </c>
      <c r="X21" s="19">
        <v>432684.75</v>
      </c>
      <c r="Y21" s="21">
        <f t="shared" si="8"/>
        <v>215354.47723000002</v>
      </c>
      <c r="Z21" s="21">
        <f t="shared" si="9"/>
        <v>178.93467566865925</v>
      </c>
      <c r="AA21" s="21">
        <f t="shared" si="10"/>
        <v>-55495.928650000016</v>
      </c>
      <c r="AB21" s="21">
        <f t="shared" si="11"/>
        <v>88.632092363125309</v>
      </c>
      <c r="AC21" s="24" t="s">
        <v>71</v>
      </c>
    </row>
    <row r="22" spans="1:29" s="8" customFormat="1" ht="15.75" x14ac:dyDescent="0.25">
      <c r="A22" s="15">
        <v>4</v>
      </c>
      <c r="B22" s="15">
        <v>5</v>
      </c>
      <c r="C22" s="16" t="s">
        <v>18</v>
      </c>
      <c r="D22" s="21">
        <v>9323.3014299999995</v>
      </c>
      <c r="E22" s="19">
        <f>F22-D22</f>
        <v>0</v>
      </c>
      <c r="F22" s="21">
        <v>9323.3014299999995</v>
      </c>
      <c r="G22" s="19">
        <f>H22-F22</f>
        <v>0</v>
      </c>
      <c r="H22" s="21">
        <v>9323.3014299999995</v>
      </c>
      <c r="I22" s="19">
        <f>J22-H22</f>
        <v>0</v>
      </c>
      <c r="J22" s="21">
        <v>9323.3014299999995</v>
      </c>
      <c r="K22" s="19">
        <f>L22-J22</f>
        <v>84.791800000000876</v>
      </c>
      <c r="L22" s="21">
        <v>9408.0932300000004</v>
      </c>
      <c r="M22" s="20">
        <f>N22-L22</f>
        <v>25019.975279999999</v>
      </c>
      <c r="N22" s="21">
        <v>34428.068509999997</v>
      </c>
      <c r="O22" s="20">
        <f>P22-N22</f>
        <v>55</v>
      </c>
      <c r="P22" s="21">
        <v>34483.068509999997</v>
      </c>
      <c r="Q22" s="20">
        <f>R22-P22</f>
        <v>1409.4583800000037</v>
      </c>
      <c r="R22" s="21">
        <v>35892.526890000001</v>
      </c>
      <c r="S22" s="20">
        <f>T22-R22</f>
        <v>66.409999999996217</v>
      </c>
      <c r="T22" s="21">
        <v>35958.936889999997</v>
      </c>
      <c r="U22" s="20">
        <f>V22-T22</f>
        <v>1736.0453100000086</v>
      </c>
      <c r="V22" s="21">
        <v>37694.982200000006</v>
      </c>
      <c r="W22" s="21">
        <v>37694.982200000006</v>
      </c>
      <c r="X22" s="19">
        <v>37123.82</v>
      </c>
      <c r="Y22" s="21">
        <f t="shared" si="8"/>
        <v>28371.680770000006</v>
      </c>
      <c r="Z22" s="21">
        <f t="shared" si="9"/>
        <v>404.30937992315893</v>
      </c>
      <c r="AA22" s="21">
        <f t="shared" si="10"/>
        <v>-571.16220000000612</v>
      </c>
      <c r="AB22" s="21">
        <f t="shared" si="11"/>
        <v>98.484779228785499</v>
      </c>
      <c r="AC22" s="25"/>
    </row>
    <row r="23" spans="1:29" s="8" customFormat="1" ht="15.75" x14ac:dyDescent="0.25">
      <c r="A23" s="15">
        <v>4</v>
      </c>
      <c r="B23" s="15">
        <v>8</v>
      </c>
      <c r="C23" s="16" t="s">
        <v>19</v>
      </c>
      <c r="D23" s="21">
        <v>200</v>
      </c>
      <c r="E23" s="19">
        <f t="shared" ref="E23:E25" si="36">F23-D23</f>
        <v>0</v>
      </c>
      <c r="F23" s="21">
        <v>200</v>
      </c>
      <c r="G23" s="19">
        <f t="shared" ref="G23:G25" si="37">H23-F23</f>
        <v>0</v>
      </c>
      <c r="H23" s="21">
        <v>200</v>
      </c>
      <c r="I23" s="19">
        <f t="shared" ref="I23:I25" si="38">J23-H23</f>
        <v>0</v>
      </c>
      <c r="J23" s="21">
        <v>200</v>
      </c>
      <c r="K23" s="19">
        <f t="shared" ref="K23:K25" si="39">L23-J23</f>
        <v>0</v>
      </c>
      <c r="L23" s="21">
        <v>200</v>
      </c>
      <c r="M23" s="20">
        <f t="shared" ref="M23:M25" si="40">N23-L23</f>
        <v>-200</v>
      </c>
      <c r="N23" s="21">
        <v>0</v>
      </c>
      <c r="O23" s="20">
        <f t="shared" ref="O23:Q25" si="41">P23-N23</f>
        <v>0</v>
      </c>
      <c r="P23" s="21">
        <v>0</v>
      </c>
      <c r="Q23" s="20">
        <f t="shared" si="41"/>
        <v>0</v>
      </c>
      <c r="R23" s="21">
        <v>0</v>
      </c>
      <c r="S23" s="20">
        <f t="shared" ref="S23:U23" si="42">T23-R23</f>
        <v>0</v>
      </c>
      <c r="T23" s="21">
        <v>0</v>
      </c>
      <c r="U23" s="20">
        <f t="shared" si="42"/>
        <v>0</v>
      </c>
      <c r="V23" s="21">
        <v>0</v>
      </c>
      <c r="W23" s="21">
        <v>0</v>
      </c>
      <c r="X23" s="19">
        <v>0</v>
      </c>
      <c r="Y23" s="21">
        <f t="shared" si="8"/>
        <v>-200</v>
      </c>
      <c r="Z23" s="21">
        <f t="shared" si="9"/>
        <v>0</v>
      </c>
      <c r="AA23" s="21">
        <f t="shared" si="10"/>
        <v>0</v>
      </c>
      <c r="AB23" s="21"/>
      <c r="AC23" s="25"/>
    </row>
    <row r="24" spans="1:29" s="8" customFormat="1" ht="15.75" x14ac:dyDescent="0.25">
      <c r="A24" s="15">
        <v>4</v>
      </c>
      <c r="B24" s="15">
        <v>9</v>
      </c>
      <c r="C24" s="16" t="s">
        <v>20</v>
      </c>
      <c r="D24" s="21">
        <v>259657.89999000001</v>
      </c>
      <c r="E24" s="19">
        <f t="shared" si="36"/>
        <v>0</v>
      </c>
      <c r="F24" s="21">
        <v>259657.89999000001</v>
      </c>
      <c r="G24" s="19">
        <f t="shared" si="37"/>
        <v>77192.796480000019</v>
      </c>
      <c r="H24" s="21">
        <v>336850.69647000002</v>
      </c>
      <c r="I24" s="19">
        <f t="shared" si="38"/>
        <v>42901.311109999951</v>
      </c>
      <c r="J24" s="21">
        <v>379752.00757999998</v>
      </c>
      <c r="K24" s="19">
        <f t="shared" si="39"/>
        <v>5542.3767200000584</v>
      </c>
      <c r="L24" s="21">
        <v>385294.38430000003</v>
      </c>
      <c r="M24" s="20">
        <f t="shared" si="40"/>
        <v>21737.848399999959</v>
      </c>
      <c r="N24" s="21">
        <v>407032.23269999999</v>
      </c>
      <c r="O24" s="20">
        <f t="shared" si="41"/>
        <v>-205.7231899999897</v>
      </c>
      <c r="P24" s="21">
        <v>406826.50951</v>
      </c>
      <c r="Q24" s="20">
        <f t="shared" si="41"/>
        <v>2465.4416099999798</v>
      </c>
      <c r="R24" s="21">
        <v>409291.95111999998</v>
      </c>
      <c r="S24" s="20">
        <f t="shared" ref="S24:U24" si="43">T24-R24</f>
        <v>39690.683370000042</v>
      </c>
      <c r="T24" s="21">
        <v>448982.63449000003</v>
      </c>
      <c r="U24" s="20">
        <f t="shared" si="43"/>
        <v>-996.23804000002565</v>
      </c>
      <c r="V24" s="21">
        <v>447986.39645</v>
      </c>
      <c r="W24" s="21">
        <v>447986.39645</v>
      </c>
      <c r="X24" s="19">
        <v>393515.98</v>
      </c>
      <c r="Y24" s="21">
        <f t="shared" si="8"/>
        <v>188328.49645999999</v>
      </c>
      <c r="Z24" s="21">
        <f t="shared" si="9"/>
        <v>172.52946914661672</v>
      </c>
      <c r="AA24" s="21">
        <f t="shared" si="10"/>
        <v>-54470.416450000019</v>
      </c>
      <c r="AB24" s="21">
        <f t="shared" si="11"/>
        <v>87.841055692395457</v>
      </c>
      <c r="AC24" s="25"/>
    </row>
    <row r="25" spans="1:29" s="8" customFormat="1" ht="30" x14ac:dyDescent="0.25">
      <c r="A25" s="15">
        <v>4</v>
      </c>
      <c r="B25" s="15">
        <v>12</v>
      </c>
      <c r="C25" s="16" t="s">
        <v>21</v>
      </c>
      <c r="D25" s="21">
        <v>3645</v>
      </c>
      <c r="E25" s="19">
        <f t="shared" si="36"/>
        <v>0</v>
      </c>
      <c r="F25" s="21">
        <v>3645</v>
      </c>
      <c r="G25" s="19">
        <f t="shared" si="37"/>
        <v>350</v>
      </c>
      <c r="H25" s="21">
        <v>3995</v>
      </c>
      <c r="I25" s="19">
        <f t="shared" si="38"/>
        <v>0</v>
      </c>
      <c r="J25" s="21">
        <v>3995</v>
      </c>
      <c r="K25" s="19">
        <f t="shared" si="39"/>
        <v>0</v>
      </c>
      <c r="L25" s="21">
        <v>3995</v>
      </c>
      <c r="M25" s="20">
        <f t="shared" si="40"/>
        <v>-1200</v>
      </c>
      <c r="N25" s="21">
        <v>2795</v>
      </c>
      <c r="O25" s="20">
        <f t="shared" si="41"/>
        <v>0</v>
      </c>
      <c r="P25" s="21">
        <v>2795</v>
      </c>
      <c r="Q25" s="20">
        <f t="shared" si="41"/>
        <v>0</v>
      </c>
      <c r="R25" s="21">
        <v>2795</v>
      </c>
      <c r="S25" s="20">
        <f t="shared" ref="S25:U25" si="44">T25-R25</f>
        <v>0</v>
      </c>
      <c r="T25" s="21">
        <v>2795</v>
      </c>
      <c r="U25" s="20">
        <f t="shared" si="44"/>
        <v>-295.69999999999982</v>
      </c>
      <c r="V25" s="21">
        <v>2499.3000000000002</v>
      </c>
      <c r="W25" s="21">
        <v>2499.3000000000002</v>
      </c>
      <c r="X25" s="19">
        <v>2044.96</v>
      </c>
      <c r="Y25" s="21">
        <f t="shared" si="8"/>
        <v>-1145.6999999999998</v>
      </c>
      <c r="Z25" s="21">
        <f t="shared" si="9"/>
        <v>68.567901234567913</v>
      </c>
      <c r="AA25" s="21">
        <f t="shared" si="10"/>
        <v>-454.34000000000015</v>
      </c>
      <c r="AB25" s="21">
        <f t="shared" si="11"/>
        <v>81.821309966790707</v>
      </c>
      <c r="AC25" s="26"/>
    </row>
    <row r="26" spans="1:29" s="7" customFormat="1" ht="15.75" x14ac:dyDescent="0.25">
      <c r="A26" s="13">
        <v>5</v>
      </c>
      <c r="B26" s="13" t="s">
        <v>4</v>
      </c>
      <c r="C26" s="14" t="s">
        <v>22</v>
      </c>
      <c r="D26" s="19">
        <f>SUM(D27:D30)</f>
        <v>435589.88571</v>
      </c>
      <c r="E26" s="19">
        <f t="shared" ref="E26:P26" si="45">SUM(E27:E30)</f>
        <v>27642.321749999981</v>
      </c>
      <c r="F26" s="19">
        <f t="shared" si="45"/>
        <v>463232.20746000001</v>
      </c>
      <c r="G26" s="19">
        <f t="shared" si="45"/>
        <v>1251984.2494100002</v>
      </c>
      <c r="H26" s="19">
        <f t="shared" si="45"/>
        <v>1715216.4568699999</v>
      </c>
      <c r="I26" s="19">
        <f t="shared" si="45"/>
        <v>-149752.61219000001</v>
      </c>
      <c r="J26" s="19">
        <f t="shared" si="45"/>
        <v>1565463.8446800001</v>
      </c>
      <c r="K26" s="19">
        <f t="shared" si="45"/>
        <v>-39011.046749999929</v>
      </c>
      <c r="L26" s="19">
        <f t="shared" si="45"/>
        <v>1526452.7979300001</v>
      </c>
      <c r="M26" s="19">
        <f t="shared" si="45"/>
        <v>27787.154040000005</v>
      </c>
      <c r="N26" s="19">
        <f t="shared" si="45"/>
        <v>1554239.9519699998</v>
      </c>
      <c r="O26" s="19">
        <f t="shared" si="45"/>
        <v>1559.0541800001229</v>
      </c>
      <c r="P26" s="19">
        <f t="shared" si="45"/>
        <v>1555799.00615</v>
      </c>
      <c r="Q26" s="19">
        <f t="shared" ref="Q26:R26" si="46">SUM(Q27:Q30)</f>
        <v>11013.02971999986</v>
      </c>
      <c r="R26" s="19">
        <f t="shared" si="46"/>
        <v>1566812.03587</v>
      </c>
      <c r="S26" s="19">
        <f t="shared" ref="S26:T26" si="47">SUM(S27:S30)</f>
        <v>-845908.10482000001</v>
      </c>
      <c r="T26" s="19">
        <f t="shared" si="47"/>
        <v>720903.93105000001</v>
      </c>
      <c r="U26" s="19">
        <f t="shared" ref="U26:V26" si="48">SUM(U27:U30)</f>
        <v>-1528.4031699999332</v>
      </c>
      <c r="V26" s="19">
        <f t="shared" si="48"/>
        <v>719375.52788000007</v>
      </c>
      <c r="W26" s="19">
        <f t="shared" ref="W26" si="49">SUM(W27:W30)</f>
        <v>719375.52788000007</v>
      </c>
      <c r="X26" s="19">
        <v>519934.1</v>
      </c>
      <c r="Y26" s="21">
        <f t="shared" si="8"/>
        <v>283785.64217000006</v>
      </c>
      <c r="Z26" s="21">
        <f t="shared" si="9"/>
        <v>165.14973177291225</v>
      </c>
      <c r="AA26" s="21">
        <f t="shared" si="10"/>
        <v>-199441.42788000009</v>
      </c>
      <c r="AB26" s="21">
        <f t="shared" si="11"/>
        <v>72.275755825645888</v>
      </c>
      <c r="AC26" s="24" t="s">
        <v>72</v>
      </c>
    </row>
    <row r="27" spans="1:29" s="8" customFormat="1" ht="15.75" x14ac:dyDescent="0.25">
      <c r="A27" s="15">
        <v>5</v>
      </c>
      <c r="B27" s="15">
        <v>1</v>
      </c>
      <c r="C27" s="16" t="s">
        <v>23</v>
      </c>
      <c r="D27" s="21">
        <v>7449.65733</v>
      </c>
      <c r="E27" s="19">
        <f>F27-D27</f>
        <v>27642.322670000001</v>
      </c>
      <c r="F27" s="21">
        <v>35091.980000000003</v>
      </c>
      <c r="G27" s="19">
        <f>H27-F27</f>
        <v>1273507.3225199999</v>
      </c>
      <c r="H27" s="21">
        <v>1308599.3025199999</v>
      </c>
      <c r="I27" s="19">
        <f>J27-H27</f>
        <v>-14910.272259999998</v>
      </c>
      <c r="J27" s="21">
        <v>1293689.0302599999</v>
      </c>
      <c r="K27" s="19">
        <f>L27-J27</f>
        <v>236.17320000007749</v>
      </c>
      <c r="L27" s="21">
        <v>1293925.20346</v>
      </c>
      <c r="M27" s="20">
        <f>N27-L27</f>
        <v>-9516.6535600000061</v>
      </c>
      <c r="N27" s="21">
        <v>1284408.5499</v>
      </c>
      <c r="O27" s="20">
        <f>P27-N27</f>
        <v>-450.4223799998872</v>
      </c>
      <c r="P27" s="21">
        <v>1283958.1275200001</v>
      </c>
      <c r="Q27" s="20">
        <f>R27-P27</f>
        <v>-2270.3667000001296</v>
      </c>
      <c r="R27" s="21">
        <v>1281687.76082</v>
      </c>
      <c r="S27" s="20">
        <f>T27-R27</f>
        <v>-845297.08920000005</v>
      </c>
      <c r="T27" s="21">
        <v>436390.67161999998</v>
      </c>
      <c r="U27" s="20">
        <f>V27-T27</f>
        <v>-127.40605999995023</v>
      </c>
      <c r="V27" s="21">
        <v>436263.26556000003</v>
      </c>
      <c r="W27" s="21">
        <v>436263.26556000003</v>
      </c>
      <c r="X27" s="19">
        <v>246048.11</v>
      </c>
      <c r="Y27" s="21">
        <f t="shared" si="8"/>
        <v>428813.60823000001</v>
      </c>
      <c r="Z27" s="21">
        <f t="shared" si="9"/>
        <v>5856.1521186102664</v>
      </c>
      <c r="AA27" s="21">
        <f t="shared" si="10"/>
        <v>-190215.15556000004</v>
      </c>
      <c r="AB27" s="21">
        <f t="shared" si="11"/>
        <v>56.39899790420484</v>
      </c>
      <c r="AC27" s="25"/>
    </row>
    <row r="28" spans="1:29" s="8" customFormat="1" ht="15.75" x14ac:dyDescent="0.25">
      <c r="A28" s="15">
        <v>5</v>
      </c>
      <c r="B28" s="15">
        <v>2</v>
      </c>
      <c r="C28" s="16" t="s">
        <v>24</v>
      </c>
      <c r="D28" s="21">
        <v>34759.757189999997</v>
      </c>
      <c r="E28" s="19">
        <f t="shared" ref="E28:E30" si="50">F28-D28</f>
        <v>0</v>
      </c>
      <c r="F28" s="21">
        <v>34759.757189999997</v>
      </c>
      <c r="G28" s="19">
        <f t="shared" ref="G28:G30" si="51">H28-F28</f>
        <v>3471.6200000000026</v>
      </c>
      <c r="H28" s="21">
        <v>38231.377189999999</v>
      </c>
      <c r="I28" s="19">
        <f t="shared" ref="I28:I30" si="52">J28-H28</f>
        <v>-32006.399999999998</v>
      </c>
      <c r="J28" s="21">
        <v>6224.9771900000005</v>
      </c>
      <c r="K28" s="19">
        <f t="shared" ref="K28:K30" si="53">L28-J28</f>
        <v>93.903999999999542</v>
      </c>
      <c r="L28" s="21">
        <v>6318.8811900000001</v>
      </c>
      <c r="M28" s="20">
        <f t="shared" ref="M28:M30" si="54">N28-L28</f>
        <v>-9.9039999999995416</v>
      </c>
      <c r="N28" s="21">
        <v>6308.9771900000005</v>
      </c>
      <c r="O28" s="20">
        <f t="shared" ref="O28:Q30" si="55">P28-N28</f>
        <v>0</v>
      </c>
      <c r="P28" s="21">
        <v>6308.9771900000005</v>
      </c>
      <c r="Q28" s="20">
        <f t="shared" si="55"/>
        <v>0</v>
      </c>
      <c r="R28" s="21">
        <v>6308.9771900000005</v>
      </c>
      <c r="S28" s="20">
        <f t="shared" ref="S28:U28" si="56">T28-R28</f>
        <v>0</v>
      </c>
      <c r="T28" s="21">
        <v>6308.9771900000005</v>
      </c>
      <c r="U28" s="20">
        <f t="shared" si="56"/>
        <v>-2278.9801400000006</v>
      </c>
      <c r="V28" s="21">
        <v>4029.9970499999999</v>
      </c>
      <c r="W28" s="21">
        <v>4029.9970499999999</v>
      </c>
      <c r="X28" s="19">
        <v>3462.48</v>
      </c>
      <c r="Y28" s="21">
        <f t="shared" si="8"/>
        <v>-30729.760139999999</v>
      </c>
      <c r="Z28" s="21">
        <f t="shared" si="9"/>
        <v>11.59385846101188</v>
      </c>
      <c r="AA28" s="21">
        <f t="shared" si="10"/>
        <v>-567.51704999999993</v>
      </c>
      <c r="AB28" s="21">
        <f t="shared" si="11"/>
        <v>85.917680758600056</v>
      </c>
      <c r="AC28" s="25"/>
    </row>
    <row r="29" spans="1:29" s="8" customFormat="1" ht="15.75" x14ac:dyDescent="0.25">
      <c r="A29" s="15">
        <v>5</v>
      </c>
      <c r="B29" s="15">
        <v>3</v>
      </c>
      <c r="C29" s="16" t="s">
        <v>25</v>
      </c>
      <c r="D29" s="21">
        <v>285983.98092</v>
      </c>
      <c r="E29" s="19">
        <f t="shared" si="50"/>
        <v>-9.2000002041459084E-4</v>
      </c>
      <c r="F29" s="21">
        <v>285983.98</v>
      </c>
      <c r="G29" s="19">
        <f t="shared" si="51"/>
        <v>-25689.284199999965</v>
      </c>
      <c r="H29" s="21">
        <v>260294.69580000002</v>
      </c>
      <c r="I29" s="19">
        <f t="shared" si="52"/>
        <v>-102922.29143000001</v>
      </c>
      <c r="J29" s="21">
        <v>157372.40437</v>
      </c>
      <c r="K29" s="19">
        <f t="shared" si="53"/>
        <v>-39455.880000000005</v>
      </c>
      <c r="L29" s="21">
        <v>117916.52437</v>
      </c>
      <c r="M29" s="20">
        <f t="shared" si="54"/>
        <v>36705.790500000003</v>
      </c>
      <c r="N29" s="21">
        <v>154622.31487</v>
      </c>
      <c r="O29" s="20">
        <f t="shared" si="55"/>
        <v>2009.4765600000101</v>
      </c>
      <c r="P29" s="21">
        <v>156631.79143000001</v>
      </c>
      <c r="Q29" s="20">
        <f t="shared" si="55"/>
        <v>-227.60938000000897</v>
      </c>
      <c r="R29" s="21">
        <v>156404.18205</v>
      </c>
      <c r="S29" s="20">
        <f t="shared" ref="S29:U29" si="57">T29-R29</f>
        <v>-631.74749000000884</v>
      </c>
      <c r="T29" s="21">
        <v>155772.43455999999</v>
      </c>
      <c r="U29" s="20">
        <f t="shared" si="57"/>
        <v>-38.958319999976084</v>
      </c>
      <c r="V29" s="21">
        <v>155733.47624000002</v>
      </c>
      <c r="W29" s="21">
        <v>155733.47624000002</v>
      </c>
      <c r="X29" s="19">
        <v>149367.20000000001</v>
      </c>
      <c r="Y29" s="21">
        <f t="shared" si="8"/>
        <v>-130250.50467999998</v>
      </c>
      <c r="Z29" s="21">
        <f t="shared" si="9"/>
        <v>54.455314503634476</v>
      </c>
      <c r="AA29" s="21">
        <f t="shared" si="10"/>
        <v>-6366.2762400000065</v>
      </c>
      <c r="AB29" s="21">
        <f t="shared" si="11"/>
        <v>95.912069521784147</v>
      </c>
      <c r="AC29" s="25"/>
    </row>
    <row r="30" spans="1:29" s="8" customFormat="1" ht="30" x14ac:dyDescent="0.25">
      <c r="A30" s="15">
        <v>5</v>
      </c>
      <c r="B30" s="15">
        <v>5</v>
      </c>
      <c r="C30" s="16" t="s">
        <v>26</v>
      </c>
      <c r="D30" s="21">
        <v>107396.49026999999</v>
      </c>
      <c r="E30" s="19">
        <f t="shared" si="50"/>
        <v>0</v>
      </c>
      <c r="F30" s="21">
        <v>107396.49026999999</v>
      </c>
      <c r="G30" s="19">
        <f t="shared" si="51"/>
        <v>694.59109000000171</v>
      </c>
      <c r="H30" s="21">
        <v>108091.08136</v>
      </c>
      <c r="I30" s="19">
        <f t="shared" si="52"/>
        <v>86.351500000004307</v>
      </c>
      <c r="J30" s="21">
        <v>108177.43286</v>
      </c>
      <c r="K30" s="19">
        <f t="shared" si="53"/>
        <v>114.75604999999632</v>
      </c>
      <c r="L30" s="21">
        <v>108292.18891</v>
      </c>
      <c r="M30" s="20">
        <f t="shared" si="54"/>
        <v>607.92110000000685</v>
      </c>
      <c r="N30" s="21">
        <v>108900.11001</v>
      </c>
      <c r="O30" s="20">
        <f t="shared" si="55"/>
        <v>0</v>
      </c>
      <c r="P30" s="21">
        <v>108900.11001</v>
      </c>
      <c r="Q30" s="20">
        <f t="shared" si="55"/>
        <v>13511.005799999999</v>
      </c>
      <c r="R30" s="21">
        <v>122411.11581</v>
      </c>
      <c r="S30" s="20">
        <f t="shared" ref="S30:U30" si="58">T30-R30</f>
        <v>20.731870000003255</v>
      </c>
      <c r="T30" s="21">
        <v>122431.84768000001</v>
      </c>
      <c r="U30" s="20">
        <f t="shared" si="58"/>
        <v>916.94134999999369</v>
      </c>
      <c r="V30" s="21">
        <v>123348.78903</v>
      </c>
      <c r="W30" s="21">
        <v>123348.78903</v>
      </c>
      <c r="X30" s="19">
        <v>121056.31</v>
      </c>
      <c r="Y30" s="21">
        <f t="shared" si="8"/>
        <v>15952.298760000005</v>
      </c>
      <c r="Z30" s="21">
        <f t="shared" si="9"/>
        <v>114.85364998418027</v>
      </c>
      <c r="AA30" s="21">
        <f t="shared" si="10"/>
        <v>-2292.4790300000022</v>
      </c>
      <c r="AB30" s="21">
        <f t="shared" si="11"/>
        <v>98.141466123804065</v>
      </c>
      <c r="AC30" s="26"/>
    </row>
    <row r="31" spans="1:29" s="7" customFormat="1" ht="15.75" x14ac:dyDescent="0.25">
      <c r="A31" s="13">
        <v>6</v>
      </c>
      <c r="B31" s="13" t="s">
        <v>4</v>
      </c>
      <c r="C31" s="14" t="s">
        <v>27</v>
      </c>
      <c r="D31" s="19">
        <f>SUM(D32)</f>
        <v>0</v>
      </c>
      <c r="E31" s="19">
        <f t="shared" ref="E31:W31" si="59">SUM(E32)</f>
        <v>0</v>
      </c>
      <c r="F31" s="19">
        <f t="shared" si="59"/>
        <v>0</v>
      </c>
      <c r="G31" s="19">
        <f t="shared" si="59"/>
        <v>0</v>
      </c>
      <c r="H31" s="19">
        <f t="shared" si="59"/>
        <v>0</v>
      </c>
      <c r="I31" s="19">
        <f t="shared" si="59"/>
        <v>0</v>
      </c>
      <c r="J31" s="19">
        <f t="shared" si="59"/>
        <v>0</v>
      </c>
      <c r="K31" s="19">
        <f t="shared" si="59"/>
        <v>0</v>
      </c>
      <c r="L31" s="19">
        <f t="shared" si="59"/>
        <v>0</v>
      </c>
      <c r="M31" s="19">
        <f t="shared" si="59"/>
        <v>0</v>
      </c>
      <c r="N31" s="19">
        <f t="shared" si="59"/>
        <v>0</v>
      </c>
      <c r="O31" s="19">
        <f t="shared" si="59"/>
        <v>0</v>
      </c>
      <c r="P31" s="19">
        <f t="shared" si="59"/>
        <v>0</v>
      </c>
      <c r="Q31" s="19">
        <f t="shared" si="59"/>
        <v>0</v>
      </c>
      <c r="R31" s="19">
        <f t="shared" si="59"/>
        <v>0</v>
      </c>
      <c r="S31" s="19">
        <f t="shared" si="59"/>
        <v>0</v>
      </c>
      <c r="T31" s="19">
        <f t="shared" si="59"/>
        <v>0</v>
      </c>
      <c r="U31" s="19">
        <f t="shared" si="59"/>
        <v>0</v>
      </c>
      <c r="V31" s="19">
        <f t="shared" si="59"/>
        <v>0</v>
      </c>
      <c r="W31" s="19">
        <f t="shared" si="59"/>
        <v>0</v>
      </c>
      <c r="X31" s="19">
        <v>0</v>
      </c>
      <c r="Y31" s="21">
        <f t="shared" si="8"/>
        <v>0</v>
      </c>
      <c r="Z31" s="21"/>
      <c r="AA31" s="21">
        <f t="shared" si="10"/>
        <v>0</v>
      </c>
      <c r="AB31" s="21"/>
      <c r="AC31" s="22"/>
    </row>
    <row r="32" spans="1:29" s="8" customFormat="1" ht="30" x14ac:dyDescent="0.25">
      <c r="A32" s="15">
        <v>6</v>
      </c>
      <c r="B32" s="15">
        <v>5</v>
      </c>
      <c r="C32" s="16" t="s">
        <v>28</v>
      </c>
      <c r="D32" s="21">
        <v>0</v>
      </c>
      <c r="E32" s="19">
        <f>F32-D32</f>
        <v>0</v>
      </c>
      <c r="F32" s="21">
        <v>0</v>
      </c>
      <c r="G32" s="19">
        <f>H32-F32</f>
        <v>0</v>
      </c>
      <c r="H32" s="21">
        <v>0</v>
      </c>
      <c r="I32" s="19">
        <f>J32-H32</f>
        <v>0</v>
      </c>
      <c r="J32" s="21">
        <v>0</v>
      </c>
      <c r="K32" s="19">
        <f>L32-J32</f>
        <v>0</v>
      </c>
      <c r="L32" s="21">
        <v>0</v>
      </c>
      <c r="M32" s="20">
        <f>N32-L32</f>
        <v>0</v>
      </c>
      <c r="N32" s="21">
        <v>0</v>
      </c>
      <c r="O32" s="20">
        <f>P32-N32</f>
        <v>0</v>
      </c>
      <c r="P32" s="21">
        <v>0</v>
      </c>
      <c r="Q32" s="20">
        <f>R32-P32</f>
        <v>0</v>
      </c>
      <c r="R32" s="21">
        <v>0</v>
      </c>
      <c r="S32" s="20">
        <f>T32-R32</f>
        <v>0</v>
      </c>
      <c r="T32" s="21">
        <v>0</v>
      </c>
      <c r="U32" s="20">
        <f>V32-T32</f>
        <v>0</v>
      </c>
      <c r="V32" s="21">
        <v>0</v>
      </c>
      <c r="W32" s="21">
        <v>0</v>
      </c>
      <c r="X32" s="19">
        <v>0</v>
      </c>
      <c r="Y32" s="21">
        <f t="shared" si="8"/>
        <v>0</v>
      </c>
      <c r="Z32" s="21"/>
      <c r="AA32" s="21">
        <f t="shared" si="10"/>
        <v>0</v>
      </c>
      <c r="AB32" s="21"/>
      <c r="AC32" s="22"/>
    </row>
    <row r="33" spans="1:29" s="7" customFormat="1" ht="15.75" x14ac:dyDescent="0.25">
      <c r="A33" s="13">
        <v>7</v>
      </c>
      <c r="B33" s="13" t="s">
        <v>4</v>
      </c>
      <c r="C33" s="14" t="s">
        <v>29</v>
      </c>
      <c r="D33" s="19">
        <f>SUM(D34:D39)</f>
        <v>2207521.8124500001</v>
      </c>
      <c r="E33" s="19">
        <f t="shared" ref="E33:P33" si="60">SUM(E34:E39)</f>
        <v>3.7899999879300594E-3</v>
      </c>
      <c r="F33" s="19">
        <f t="shared" si="60"/>
        <v>2207521.8162400005</v>
      </c>
      <c r="G33" s="19">
        <f t="shared" si="60"/>
        <v>50665.113920000069</v>
      </c>
      <c r="H33" s="19">
        <f t="shared" si="60"/>
        <v>2258186.93016</v>
      </c>
      <c r="I33" s="19">
        <f t="shared" si="60"/>
        <v>21287.101209999713</v>
      </c>
      <c r="J33" s="19">
        <f t="shared" si="60"/>
        <v>2279474.03137</v>
      </c>
      <c r="K33" s="19">
        <f t="shared" si="60"/>
        <v>9193.4650200003816</v>
      </c>
      <c r="L33" s="19">
        <f t="shared" si="60"/>
        <v>2288667.4963900005</v>
      </c>
      <c r="M33" s="19">
        <f t="shared" si="60"/>
        <v>42098.270899999778</v>
      </c>
      <c r="N33" s="19">
        <f t="shared" si="60"/>
        <v>2330765.7672899999</v>
      </c>
      <c r="O33" s="19">
        <f t="shared" si="60"/>
        <v>-702.88109999986432</v>
      </c>
      <c r="P33" s="19">
        <f t="shared" si="60"/>
        <v>2330062.88619</v>
      </c>
      <c r="Q33" s="19">
        <f t="shared" ref="Q33:R33" si="61">SUM(Q34:Q39)</f>
        <v>6233.9880200000662</v>
      </c>
      <c r="R33" s="19">
        <f t="shared" si="61"/>
        <v>2336296.8742100005</v>
      </c>
      <c r="S33" s="19">
        <f t="shared" ref="S33:T33" si="62">SUM(S34:S39)</f>
        <v>5699.2929099997273</v>
      </c>
      <c r="T33" s="19">
        <f t="shared" si="62"/>
        <v>2341996.1671200003</v>
      </c>
      <c r="U33" s="19">
        <f t="shared" ref="U33:V33" si="63">SUM(U34:U39)</f>
        <v>44177.438530000123</v>
      </c>
      <c r="V33" s="19">
        <f t="shared" si="63"/>
        <v>2386173.6056500003</v>
      </c>
      <c r="W33" s="19">
        <f t="shared" ref="W33" si="64">SUM(W34:W39)</f>
        <v>2386173.6056500003</v>
      </c>
      <c r="X33" s="19">
        <v>2175929.98</v>
      </c>
      <c r="Y33" s="21">
        <f t="shared" si="8"/>
        <v>178651.79320000019</v>
      </c>
      <c r="Z33" s="21">
        <f t="shared" si="9"/>
        <v>108.09286649818988</v>
      </c>
      <c r="AA33" s="21">
        <f t="shared" si="10"/>
        <v>-210243.62565000029</v>
      </c>
      <c r="AB33" s="21">
        <f t="shared" si="11"/>
        <v>91.189089295423273</v>
      </c>
      <c r="AC33" s="24" t="s">
        <v>73</v>
      </c>
    </row>
    <row r="34" spans="1:29" s="8" customFormat="1" ht="15.75" x14ac:dyDescent="0.25">
      <c r="A34" s="15">
        <v>7</v>
      </c>
      <c r="B34" s="15">
        <v>1</v>
      </c>
      <c r="C34" s="16" t="s">
        <v>30</v>
      </c>
      <c r="D34" s="21">
        <v>704945.32137000002</v>
      </c>
      <c r="E34" s="19">
        <f>F34-D34</f>
        <v>0</v>
      </c>
      <c r="F34" s="21">
        <v>704945.32137000002</v>
      </c>
      <c r="G34" s="19">
        <f>H34-F34</f>
        <v>1774.7786799999885</v>
      </c>
      <c r="H34" s="21">
        <v>706720.10005000001</v>
      </c>
      <c r="I34" s="19">
        <f>J34-H34</f>
        <v>-477.8582400000887</v>
      </c>
      <c r="J34" s="21">
        <v>706242.24180999992</v>
      </c>
      <c r="K34" s="19">
        <f>L34-J34</f>
        <v>2421.2311800001189</v>
      </c>
      <c r="L34" s="21">
        <v>708663.47299000004</v>
      </c>
      <c r="M34" s="20">
        <f>N34-L34</f>
        <v>10642.053229999961</v>
      </c>
      <c r="N34" s="21">
        <v>719305.52622</v>
      </c>
      <c r="O34" s="20">
        <f>P34-N34</f>
        <v>-1084.1523199999938</v>
      </c>
      <c r="P34" s="21">
        <v>718221.37390000001</v>
      </c>
      <c r="Q34" s="20">
        <f>R34-P34</f>
        <v>2916.9659400000237</v>
      </c>
      <c r="R34" s="21">
        <v>721138.33984000003</v>
      </c>
      <c r="S34" s="20">
        <f>T34-R34</f>
        <v>-348.59600000001956</v>
      </c>
      <c r="T34" s="21">
        <v>720789.74384000001</v>
      </c>
      <c r="U34" s="20">
        <f>V34-T34</f>
        <v>3236.7168600000441</v>
      </c>
      <c r="V34" s="21">
        <v>724026.46070000005</v>
      </c>
      <c r="W34" s="21">
        <v>724026.46070000005</v>
      </c>
      <c r="X34" s="19">
        <v>722702.13</v>
      </c>
      <c r="Y34" s="21">
        <f t="shared" si="8"/>
        <v>19081.139330000035</v>
      </c>
      <c r="Z34" s="21">
        <f t="shared" si="9"/>
        <v>102.7067545172039</v>
      </c>
      <c r="AA34" s="21">
        <f t="shared" si="10"/>
        <v>-1324.3307000000495</v>
      </c>
      <c r="AB34" s="21">
        <f t="shared" si="11"/>
        <v>99.81708808007933</v>
      </c>
      <c r="AC34" s="25"/>
    </row>
    <row r="35" spans="1:29" s="8" customFormat="1" ht="15.75" x14ac:dyDescent="0.25">
      <c r="A35" s="15">
        <v>7</v>
      </c>
      <c r="B35" s="15">
        <v>2</v>
      </c>
      <c r="C35" s="16" t="s">
        <v>31</v>
      </c>
      <c r="D35" s="21">
        <v>1319586.02621</v>
      </c>
      <c r="E35" s="19">
        <f t="shared" ref="E35:E39" si="65">F35-D35</f>
        <v>3.7899999879300594E-3</v>
      </c>
      <c r="F35" s="21">
        <v>1319586.03</v>
      </c>
      <c r="G35" s="19">
        <f t="shared" ref="G35:G39" si="66">H35-F35</f>
        <v>47998.658920000074</v>
      </c>
      <c r="H35" s="21">
        <v>1367584.6889200001</v>
      </c>
      <c r="I35" s="19">
        <f t="shared" ref="I35:I39" si="67">J35-H35</f>
        <v>20843.556389999809</v>
      </c>
      <c r="J35" s="21">
        <v>1388428.2453099999</v>
      </c>
      <c r="K35" s="19">
        <f t="shared" ref="K35:K39" si="68">L35-J35</f>
        <v>6673.2768500002567</v>
      </c>
      <c r="L35" s="21">
        <v>1395101.5221600002</v>
      </c>
      <c r="M35" s="20">
        <f t="shared" ref="M35:M39" si="69">N35-L35</f>
        <v>31362.57378999982</v>
      </c>
      <c r="N35" s="21">
        <v>1426464.09595</v>
      </c>
      <c r="O35" s="20">
        <f t="shared" ref="O35:Q39" si="70">P35-N35</f>
        <v>294.16122000012547</v>
      </c>
      <c r="P35" s="21">
        <v>1426758.2571700001</v>
      </c>
      <c r="Q35" s="20">
        <f t="shared" si="70"/>
        <v>143.79000000003725</v>
      </c>
      <c r="R35" s="21">
        <v>1426902.0471700002</v>
      </c>
      <c r="S35" s="20">
        <f t="shared" ref="S35:U35" si="71">T35-R35</f>
        <v>6106.3889099997468</v>
      </c>
      <c r="T35" s="21">
        <v>1433008.4360799999</v>
      </c>
      <c r="U35" s="20">
        <f t="shared" si="71"/>
        <v>39800.955460000085</v>
      </c>
      <c r="V35" s="21">
        <v>1472809.39154</v>
      </c>
      <c r="W35" s="21">
        <v>1472809.39154</v>
      </c>
      <c r="X35" s="19">
        <v>1265117.7</v>
      </c>
      <c r="Y35" s="21">
        <f t="shared" si="8"/>
        <v>153223.36532999994</v>
      </c>
      <c r="Z35" s="21">
        <f t="shared" si="9"/>
        <v>111.61147225619499</v>
      </c>
      <c r="AA35" s="21">
        <f t="shared" si="10"/>
        <v>-207691.69154000003</v>
      </c>
      <c r="AB35" s="21">
        <f t="shared" si="11"/>
        <v>85.898264043330599</v>
      </c>
      <c r="AC35" s="25"/>
    </row>
    <row r="36" spans="1:29" s="8" customFormat="1" ht="15.75" x14ac:dyDescent="0.25">
      <c r="A36" s="15">
        <v>7</v>
      </c>
      <c r="B36" s="15">
        <v>3</v>
      </c>
      <c r="C36" s="16" t="s">
        <v>32</v>
      </c>
      <c r="D36" s="21">
        <v>126755.70148999999</v>
      </c>
      <c r="E36" s="19">
        <f t="shared" si="65"/>
        <v>0</v>
      </c>
      <c r="F36" s="21">
        <v>126755.70148999999</v>
      </c>
      <c r="G36" s="19">
        <f t="shared" si="66"/>
        <v>815.9600000000064</v>
      </c>
      <c r="H36" s="21">
        <v>127571.66149</v>
      </c>
      <c r="I36" s="19">
        <f t="shared" si="67"/>
        <v>0</v>
      </c>
      <c r="J36" s="21">
        <v>127571.66149</v>
      </c>
      <c r="K36" s="19">
        <f t="shared" si="68"/>
        <v>0</v>
      </c>
      <c r="L36" s="21">
        <v>127571.66149</v>
      </c>
      <c r="M36" s="20">
        <f t="shared" si="69"/>
        <v>-44.320000000006985</v>
      </c>
      <c r="N36" s="21">
        <v>127527.34148999999</v>
      </c>
      <c r="O36" s="20">
        <f t="shared" si="70"/>
        <v>0</v>
      </c>
      <c r="P36" s="21">
        <v>127527.34148999999</v>
      </c>
      <c r="Q36" s="20">
        <f t="shared" si="70"/>
        <v>2590.4032700000098</v>
      </c>
      <c r="R36" s="21">
        <v>130117.74476</v>
      </c>
      <c r="S36" s="20">
        <f t="shared" ref="S36:U36" si="72">T36-R36</f>
        <v>0</v>
      </c>
      <c r="T36" s="21">
        <v>130117.74476</v>
      </c>
      <c r="U36" s="20">
        <f t="shared" si="72"/>
        <v>162.27542999999423</v>
      </c>
      <c r="V36" s="21">
        <v>130280.02019</v>
      </c>
      <c r="W36" s="21">
        <v>130280.02019</v>
      </c>
      <c r="X36" s="19">
        <v>130287.03</v>
      </c>
      <c r="Y36" s="21">
        <f t="shared" si="8"/>
        <v>3524.3187000000034</v>
      </c>
      <c r="Z36" s="21">
        <f t="shared" si="9"/>
        <v>102.78040250542738</v>
      </c>
      <c r="AA36" s="21">
        <f t="shared" si="10"/>
        <v>7.0098100000031991</v>
      </c>
      <c r="AB36" s="21">
        <f t="shared" si="11"/>
        <v>100.00538057177899</v>
      </c>
      <c r="AC36" s="25"/>
    </row>
    <row r="37" spans="1:29" s="8" customFormat="1" ht="30" x14ac:dyDescent="0.25">
      <c r="A37" s="15">
        <v>7</v>
      </c>
      <c r="B37" s="15">
        <v>5</v>
      </c>
      <c r="C37" s="16" t="s">
        <v>33</v>
      </c>
      <c r="D37" s="21">
        <v>200</v>
      </c>
      <c r="E37" s="19">
        <f t="shared" si="65"/>
        <v>0</v>
      </c>
      <c r="F37" s="21">
        <v>200</v>
      </c>
      <c r="G37" s="19">
        <f t="shared" si="66"/>
        <v>0</v>
      </c>
      <c r="H37" s="21">
        <v>200</v>
      </c>
      <c r="I37" s="19">
        <f t="shared" si="67"/>
        <v>75.81</v>
      </c>
      <c r="J37" s="21">
        <v>275.81</v>
      </c>
      <c r="K37" s="19">
        <f t="shared" si="68"/>
        <v>0</v>
      </c>
      <c r="L37" s="21">
        <v>275.81</v>
      </c>
      <c r="M37" s="20">
        <f t="shared" si="69"/>
        <v>43.230000000000018</v>
      </c>
      <c r="N37" s="21">
        <v>319.04000000000002</v>
      </c>
      <c r="O37" s="20">
        <f t="shared" si="70"/>
        <v>51.089999999999975</v>
      </c>
      <c r="P37" s="21">
        <v>370.13</v>
      </c>
      <c r="Q37" s="20">
        <f t="shared" si="70"/>
        <v>25.360000000000014</v>
      </c>
      <c r="R37" s="21">
        <v>395.49</v>
      </c>
      <c r="S37" s="20">
        <f t="shared" ref="S37:U37" si="73">T37-R37</f>
        <v>-58.5</v>
      </c>
      <c r="T37" s="21">
        <v>336.99</v>
      </c>
      <c r="U37" s="20">
        <f t="shared" si="73"/>
        <v>-10.350000000000023</v>
      </c>
      <c r="V37" s="21">
        <v>326.64</v>
      </c>
      <c r="W37" s="21">
        <v>326.64</v>
      </c>
      <c r="X37" s="19">
        <v>251.4</v>
      </c>
      <c r="Y37" s="21">
        <f t="shared" si="8"/>
        <v>126.63999999999999</v>
      </c>
      <c r="Z37" s="21">
        <f t="shared" si="9"/>
        <v>163.32</v>
      </c>
      <c r="AA37" s="21">
        <f t="shared" si="10"/>
        <v>-75.239999999999981</v>
      </c>
      <c r="AB37" s="21">
        <f t="shared" si="11"/>
        <v>76.965466568699497</v>
      </c>
      <c r="AC37" s="25"/>
    </row>
    <row r="38" spans="1:29" s="8" customFormat="1" ht="15.75" x14ac:dyDescent="0.25">
      <c r="A38" s="15">
        <v>7</v>
      </c>
      <c r="B38" s="15">
        <v>7</v>
      </c>
      <c r="C38" s="16" t="s">
        <v>34</v>
      </c>
      <c r="D38" s="21">
        <v>3220.64318</v>
      </c>
      <c r="E38" s="19">
        <f t="shared" si="65"/>
        <v>0</v>
      </c>
      <c r="F38" s="21">
        <v>3220.64318</v>
      </c>
      <c r="G38" s="19">
        <f t="shared" si="66"/>
        <v>0</v>
      </c>
      <c r="H38" s="21">
        <v>3220.64318</v>
      </c>
      <c r="I38" s="19">
        <f t="shared" si="67"/>
        <v>0</v>
      </c>
      <c r="J38" s="21">
        <v>3220.64318</v>
      </c>
      <c r="K38" s="19">
        <f t="shared" si="68"/>
        <v>0</v>
      </c>
      <c r="L38" s="21">
        <v>3220.64318</v>
      </c>
      <c r="M38" s="20">
        <f t="shared" si="69"/>
        <v>0</v>
      </c>
      <c r="N38" s="21">
        <v>3220.64318</v>
      </c>
      <c r="O38" s="20">
        <f t="shared" si="70"/>
        <v>0</v>
      </c>
      <c r="P38" s="21">
        <v>3220.64318</v>
      </c>
      <c r="Q38" s="20">
        <f t="shared" si="70"/>
        <v>15.480000000000018</v>
      </c>
      <c r="R38" s="21">
        <v>3236.12318</v>
      </c>
      <c r="S38" s="20">
        <f t="shared" ref="S38:U38" si="74">T38-R38</f>
        <v>0</v>
      </c>
      <c r="T38" s="21">
        <v>3236.12318</v>
      </c>
      <c r="U38" s="20">
        <f t="shared" si="74"/>
        <v>0</v>
      </c>
      <c r="V38" s="21">
        <v>3236.12318</v>
      </c>
      <c r="W38" s="21">
        <v>3236.12318</v>
      </c>
      <c r="X38" s="19">
        <v>3194.28</v>
      </c>
      <c r="Y38" s="21">
        <f t="shared" si="8"/>
        <v>15.480000000000018</v>
      </c>
      <c r="Z38" s="21">
        <f t="shared" si="9"/>
        <v>100.48064933414946</v>
      </c>
      <c r="AA38" s="21">
        <f t="shared" si="10"/>
        <v>-41.843179999999847</v>
      </c>
      <c r="AB38" s="21">
        <f t="shared" si="11"/>
        <v>98.706996684841897</v>
      </c>
      <c r="AC38" s="25"/>
    </row>
    <row r="39" spans="1:29" s="8" customFormat="1" ht="15.75" x14ac:dyDescent="0.25">
      <c r="A39" s="15">
        <v>7</v>
      </c>
      <c r="B39" s="15">
        <v>9</v>
      </c>
      <c r="C39" s="16" t="s">
        <v>35</v>
      </c>
      <c r="D39" s="21">
        <v>52814.120200000005</v>
      </c>
      <c r="E39" s="19">
        <f t="shared" si="65"/>
        <v>0</v>
      </c>
      <c r="F39" s="21">
        <v>52814.120200000005</v>
      </c>
      <c r="G39" s="19">
        <f t="shared" si="66"/>
        <v>75.716319999999541</v>
      </c>
      <c r="H39" s="21">
        <v>52889.836520000004</v>
      </c>
      <c r="I39" s="19">
        <f t="shared" si="67"/>
        <v>845.59305999999197</v>
      </c>
      <c r="J39" s="21">
        <v>53735.429579999996</v>
      </c>
      <c r="K39" s="19">
        <f t="shared" si="68"/>
        <v>98.956990000006044</v>
      </c>
      <c r="L39" s="21">
        <v>53834.386570000002</v>
      </c>
      <c r="M39" s="20">
        <f t="shared" si="69"/>
        <v>94.733879999999772</v>
      </c>
      <c r="N39" s="21">
        <v>53929.120450000002</v>
      </c>
      <c r="O39" s="20">
        <f t="shared" si="70"/>
        <v>36.020000000004075</v>
      </c>
      <c r="P39" s="21">
        <v>53965.140450000006</v>
      </c>
      <c r="Q39" s="20">
        <f t="shared" si="70"/>
        <v>541.98880999999528</v>
      </c>
      <c r="R39" s="21">
        <v>54507.129260000002</v>
      </c>
      <c r="S39" s="20">
        <f t="shared" ref="S39:U39" si="75">T39-R39</f>
        <v>0</v>
      </c>
      <c r="T39" s="21">
        <v>54507.129260000002</v>
      </c>
      <c r="U39" s="20">
        <f t="shared" si="75"/>
        <v>987.84077999999863</v>
      </c>
      <c r="V39" s="21">
        <v>55494.97004</v>
      </c>
      <c r="W39" s="21">
        <v>55494.97004</v>
      </c>
      <c r="X39" s="19">
        <v>54377.45</v>
      </c>
      <c r="Y39" s="21">
        <f t="shared" si="8"/>
        <v>2680.8498399999953</v>
      </c>
      <c r="Z39" s="21">
        <f t="shared" si="9"/>
        <v>105.07600965394856</v>
      </c>
      <c r="AA39" s="21">
        <f t="shared" si="10"/>
        <v>-1117.5200400000031</v>
      </c>
      <c r="AB39" s="21">
        <f t="shared" si="11"/>
        <v>97.986267874017202</v>
      </c>
      <c r="AC39" s="26"/>
    </row>
    <row r="40" spans="1:29" s="7" customFormat="1" ht="15.75" x14ac:dyDescent="0.25">
      <c r="A40" s="13">
        <v>8</v>
      </c>
      <c r="B40" s="13" t="s">
        <v>4</v>
      </c>
      <c r="C40" s="14" t="s">
        <v>36</v>
      </c>
      <c r="D40" s="19">
        <f>SUM(D41:D42)</f>
        <v>144990.11459000001</v>
      </c>
      <c r="E40" s="19">
        <f t="shared" ref="E40:P40" si="76">SUM(E41:E42)</f>
        <v>2.2199999948497862E-3</v>
      </c>
      <c r="F40" s="19">
        <f t="shared" si="76"/>
        <v>144990.11681000001</v>
      </c>
      <c r="G40" s="19">
        <f t="shared" si="76"/>
        <v>11301.702909999993</v>
      </c>
      <c r="H40" s="19">
        <f t="shared" si="76"/>
        <v>156291.81972</v>
      </c>
      <c r="I40" s="19">
        <f t="shared" si="76"/>
        <v>1679.8120099999942</v>
      </c>
      <c r="J40" s="19">
        <f t="shared" si="76"/>
        <v>157971.63172999999</v>
      </c>
      <c r="K40" s="19">
        <f t="shared" si="76"/>
        <v>164.98530999998366</v>
      </c>
      <c r="L40" s="19">
        <f t="shared" si="76"/>
        <v>158136.61703999998</v>
      </c>
      <c r="M40" s="19">
        <f t="shared" si="76"/>
        <v>-5979.143059999973</v>
      </c>
      <c r="N40" s="19">
        <f t="shared" si="76"/>
        <v>152157.47398000001</v>
      </c>
      <c r="O40" s="19">
        <f t="shared" si="76"/>
        <v>0</v>
      </c>
      <c r="P40" s="19">
        <f t="shared" si="76"/>
        <v>152157.47398000001</v>
      </c>
      <c r="Q40" s="19">
        <f t="shared" ref="Q40:R40" si="77">SUM(Q41:Q42)</f>
        <v>2855.9739300000019</v>
      </c>
      <c r="R40" s="19">
        <f t="shared" si="77"/>
        <v>155013.44790999999</v>
      </c>
      <c r="S40" s="19">
        <f t="shared" ref="S40:T40" si="78">SUM(S41:S42)</f>
        <v>78.888000000006286</v>
      </c>
      <c r="T40" s="19">
        <f t="shared" si="78"/>
        <v>155092.33590999999</v>
      </c>
      <c r="U40" s="19">
        <f t="shared" ref="U40:V40" si="79">SUM(U41:U42)</f>
        <v>-448.9709400000047</v>
      </c>
      <c r="V40" s="19">
        <f t="shared" si="79"/>
        <v>154643.36497</v>
      </c>
      <c r="W40" s="19">
        <f t="shared" ref="W40" si="80">SUM(W41:W42)</f>
        <v>154643.36497</v>
      </c>
      <c r="X40" s="19">
        <v>146620.31</v>
      </c>
      <c r="Y40" s="21">
        <f t="shared" si="8"/>
        <v>9653.2503799999831</v>
      </c>
      <c r="Z40" s="21">
        <f t="shared" si="9"/>
        <v>106.65786795692745</v>
      </c>
      <c r="AA40" s="21">
        <f t="shared" si="10"/>
        <v>-8023.0549699999974</v>
      </c>
      <c r="AB40" s="21">
        <f t="shared" si="11"/>
        <v>94.811898349756916</v>
      </c>
      <c r="AC40" s="22"/>
    </row>
    <row r="41" spans="1:29" s="8" customFormat="1" ht="15.75" x14ac:dyDescent="0.25">
      <c r="A41" s="15">
        <v>8</v>
      </c>
      <c r="B41" s="15">
        <v>1</v>
      </c>
      <c r="C41" s="16" t="s">
        <v>37</v>
      </c>
      <c r="D41" s="21">
        <v>134743.49778000001</v>
      </c>
      <c r="E41" s="19">
        <f>F41-D41</f>
        <v>2.2199999948497862E-3</v>
      </c>
      <c r="F41" s="21">
        <v>134743.5</v>
      </c>
      <c r="G41" s="19">
        <f>H41-F41</f>
        <v>10251.702909999993</v>
      </c>
      <c r="H41" s="21">
        <v>144995.20290999999</v>
      </c>
      <c r="I41" s="19">
        <f>J41-H41</f>
        <v>2583.8120099999942</v>
      </c>
      <c r="J41" s="21">
        <v>147579.01491999999</v>
      </c>
      <c r="K41" s="19">
        <f>L41-J41</f>
        <v>90.666999999986729</v>
      </c>
      <c r="L41" s="21">
        <v>147669.68191999997</v>
      </c>
      <c r="M41" s="20">
        <f>N41-L41</f>
        <v>-4379.143059999973</v>
      </c>
      <c r="N41" s="21">
        <v>143290.53886</v>
      </c>
      <c r="O41" s="20">
        <f>P41-N41</f>
        <v>0</v>
      </c>
      <c r="P41" s="21">
        <v>143290.53886</v>
      </c>
      <c r="Q41" s="20">
        <f>R41-P41</f>
        <v>2654.5</v>
      </c>
      <c r="R41" s="21">
        <v>145945.03886</v>
      </c>
      <c r="S41" s="20">
        <f>T41-R41</f>
        <v>78.888000000006286</v>
      </c>
      <c r="T41" s="21">
        <v>146023.92686000001</v>
      </c>
      <c r="U41" s="20">
        <f>V41-T41</f>
        <v>-822.76678000000538</v>
      </c>
      <c r="V41" s="21">
        <v>145201.16008</v>
      </c>
      <c r="W41" s="21">
        <v>145201.16008</v>
      </c>
      <c r="X41" s="19">
        <v>137492.41</v>
      </c>
      <c r="Y41" s="21">
        <f t="shared" si="8"/>
        <v>10457.662299999996</v>
      </c>
      <c r="Z41" s="21">
        <f t="shared" si="9"/>
        <v>107.76116285557211</v>
      </c>
      <c r="AA41" s="21">
        <f t="shared" si="10"/>
        <v>-7708.750079999998</v>
      </c>
      <c r="AB41" s="21">
        <f t="shared" si="11"/>
        <v>94.690985887610822</v>
      </c>
      <c r="AC41" s="22"/>
    </row>
    <row r="42" spans="1:29" s="8" customFormat="1" ht="30" x14ac:dyDescent="0.25">
      <c r="A42" s="15">
        <v>8</v>
      </c>
      <c r="B42" s="15">
        <v>4</v>
      </c>
      <c r="C42" s="16" t="s">
        <v>38</v>
      </c>
      <c r="D42" s="21">
        <v>10246.616810000001</v>
      </c>
      <c r="E42" s="19">
        <f>F42-D42</f>
        <v>0</v>
      </c>
      <c r="F42" s="21">
        <v>10246.616810000001</v>
      </c>
      <c r="G42" s="19">
        <f>H42-F42</f>
        <v>1050</v>
      </c>
      <c r="H42" s="21">
        <v>11296.616810000001</v>
      </c>
      <c r="I42" s="19">
        <f>J42-H42</f>
        <v>-904</v>
      </c>
      <c r="J42" s="21">
        <v>10392.616810000001</v>
      </c>
      <c r="K42" s="19">
        <f>L42-J42</f>
        <v>74.318309999996927</v>
      </c>
      <c r="L42" s="21">
        <v>10466.935119999998</v>
      </c>
      <c r="M42" s="20">
        <f>N42-L42</f>
        <v>-1600</v>
      </c>
      <c r="N42" s="21">
        <v>8866.9351199999983</v>
      </c>
      <c r="O42" s="20">
        <f>P42-N42</f>
        <v>0</v>
      </c>
      <c r="P42" s="21">
        <v>8866.9351199999983</v>
      </c>
      <c r="Q42" s="20">
        <f>R42-P42</f>
        <v>201.47393000000193</v>
      </c>
      <c r="R42" s="21">
        <v>9068.4090500000002</v>
      </c>
      <c r="S42" s="20">
        <f>T42-R42</f>
        <v>0</v>
      </c>
      <c r="T42" s="21">
        <v>9068.4090500000002</v>
      </c>
      <c r="U42" s="20">
        <f>V42-T42</f>
        <v>373.79584000000068</v>
      </c>
      <c r="V42" s="21">
        <v>9442.2048900000009</v>
      </c>
      <c r="W42" s="21">
        <v>9442.2048900000009</v>
      </c>
      <c r="X42" s="19">
        <v>9127.9</v>
      </c>
      <c r="Y42" s="21">
        <f t="shared" si="8"/>
        <v>-804.41192000000046</v>
      </c>
      <c r="Z42" s="21">
        <f t="shared" si="9"/>
        <v>92.149487631713228</v>
      </c>
      <c r="AA42" s="21">
        <f t="shared" si="10"/>
        <v>-314.30489000000125</v>
      </c>
      <c r="AB42" s="21">
        <f t="shared" si="11"/>
        <v>96.671276532742127</v>
      </c>
      <c r="AC42" s="22"/>
    </row>
    <row r="43" spans="1:29" s="7" customFormat="1" ht="15.75" x14ac:dyDescent="0.25">
      <c r="A43" s="13">
        <v>10</v>
      </c>
      <c r="B43" s="13" t="s">
        <v>4</v>
      </c>
      <c r="C43" s="14" t="s">
        <v>39</v>
      </c>
      <c r="D43" s="19">
        <f>SUM(D44:D46)</f>
        <v>1292877.4305099999</v>
      </c>
      <c r="E43" s="19">
        <f t="shared" ref="E43:P43" si="81">SUM(E44:E46)</f>
        <v>0</v>
      </c>
      <c r="F43" s="19">
        <f t="shared" si="81"/>
        <v>1292877.4305099999</v>
      </c>
      <c r="G43" s="19">
        <f t="shared" si="81"/>
        <v>4627.3740099999341</v>
      </c>
      <c r="H43" s="19">
        <f t="shared" si="81"/>
        <v>1297504.80452</v>
      </c>
      <c r="I43" s="19">
        <f t="shared" si="81"/>
        <v>-783.07961999985127</v>
      </c>
      <c r="J43" s="19">
        <f t="shared" si="81"/>
        <v>1296721.7249000003</v>
      </c>
      <c r="K43" s="19">
        <f t="shared" si="81"/>
        <v>137.76313999996637</v>
      </c>
      <c r="L43" s="19">
        <f t="shared" si="81"/>
        <v>1296859.4880400002</v>
      </c>
      <c r="M43" s="19">
        <f t="shared" si="81"/>
        <v>-61445.536150000014</v>
      </c>
      <c r="N43" s="19">
        <f t="shared" si="81"/>
        <v>1235413.9518900001</v>
      </c>
      <c r="O43" s="19">
        <f t="shared" si="81"/>
        <v>9550.3431799999671</v>
      </c>
      <c r="P43" s="19">
        <f t="shared" si="81"/>
        <v>1244964.29507</v>
      </c>
      <c r="Q43" s="19">
        <f t="shared" ref="Q43:R43" si="82">SUM(Q44:Q46)</f>
        <v>13138.56110999993</v>
      </c>
      <c r="R43" s="19">
        <f t="shared" si="82"/>
        <v>1258102.8561799999</v>
      </c>
      <c r="S43" s="19">
        <f t="shared" ref="S43:T43" si="83">SUM(S44:S46)</f>
        <v>23178.154400000065</v>
      </c>
      <c r="T43" s="19">
        <f t="shared" si="83"/>
        <v>1281281.01058</v>
      </c>
      <c r="U43" s="19">
        <f t="shared" ref="U43:V43" si="84">SUM(U44:U46)</f>
        <v>-27106.601729999944</v>
      </c>
      <c r="V43" s="19">
        <f t="shared" si="84"/>
        <v>1254174.40885</v>
      </c>
      <c r="W43" s="19">
        <f t="shared" ref="W43" si="85">SUM(W44:W46)</f>
        <v>1254174.40885</v>
      </c>
      <c r="X43" s="19">
        <v>1257106.72</v>
      </c>
      <c r="Y43" s="21">
        <f t="shared" si="8"/>
        <v>-38703.021659999853</v>
      </c>
      <c r="Z43" s="21">
        <f t="shared" si="9"/>
        <v>97.006443089912025</v>
      </c>
      <c r="AA43" s="21">
        <f t="shared" si="10"/>
        <v>2932.311149999965</v>
      </c>
      <c r="AB43" s="21">
        <f t="shared" si="11"/>
        <v>100.23380409688703</v>
      </c>
      <c r="AC43" s="22"/>
    </row>
    <row r="44" spans="1:29" s="8" customFormat="1" ht="15.75" x14ac:dyDescent="0.25">
      <c r="A44" s="15">
        <v>10</v>
      </c>
      <c r="B44" s="15">
        <v>3</v>
      </c>
      <c r="C44" s="16" t="s">
        <v>40</v>
      </c>
      <c r="D44" s="21">
        <v>518046.48</v>
      </c>
      <c r="E44" s="19">
        <f>F44-D44</f>
        <v>0</v>
      </c>
      <c r="F44" s="21">
        <v>518046.48</v>
      </c>
      <c r="G44" s="19">
        <f>H44-F44</f>
        <v>6.7000000271946192E-3</v>
      </c>
      <c r="H44" s="21">
        <v>518046.48670000001</v>
      </c>
      <c r="I44" s="19">
        <f>J44-H44</f>
        <v>-478.65028000000166</v>
      </c>
      <c r="J44" s="21">
        <v>517567.83642000001</v>
      </c>
      <c r="K44" s="19">
        <f>L44-J44</f>
        <v>111.17196999996668</v>
      </c>
      <c r="L44" s="21">
        <v>517679.00838999997</v>
      </c>
      <c r="M44" s="20">
        <f>N44-L44</f>
        <v>-4326.4003999999841</v>
      </c>
      <c r="N44" s="21">
        <v>513352.60798999999</v>
      </c>
      <c r="O44" s="20">
        <f>P44-N44</f>
        <v>1806.9956300000194</v>
      </c>
      <c r="P44" s="21">
        <v>515159.60362000001</v>
      </c>
      <c r="Q44" s="20">
        <f>R44-P44</f>
        <v>924.02397999999812</v>
      </c>
      <c r="R44" s="21">
        <v>516083.62760000001</v>
      </c>
      <c r="S44" s="20">
        <f>T44-R44</f>
        <v>15322.019160000025</v>
      </c>
      <c r="T44" s="21">
        <v>531405.64676000003</v>
      </c>
      <c r="U44" s="20">
        <f>V44-T44</f>
        <v>16538.639199999976</v>
      </c>
      <c r="V44" s="21">
        <v>547944.28596000001</v>
      </c>
      <c r="W44" s="21">
        <v>547944.28596000001</v>
      </c>
      <c r="X44" s="19">
        <v>550939.73</v>
      </c>
      <c r="Y44" s="21">
        <f t="shared" si="8"/>
        <v>29897.805960000027</v>
      </c>
      <c r="Z44" s="21">
        <f t="shared" si="9"/>
        <v>105.77125935881276</v>
      </c>
      <c r="AA44" s="21">
        <f t="shared" si="10"/>
        <v>2995.444039999973</v>
      </c>
      <c r="AB44" s="21">
        <f t="shared" si="11"/>
        <v>100.54666945467858</v>
      </c>
      <c r="AC44" s="22"/>
    </row>
    <row r="45" spans="1:29" s="8" customFormat="1" ht="15.75" x14ac:dyDescent="0.25">
      <c r="A45" s="15">
        <v>10</v>
      </c>
      <c r="B45" s="15">
        <v>4</v>
      </c>
      <c r="C45" s="16" t="s">
        <v>41</v>
      </c>
      <c r="D45" s="21">
        <v>723853.12976000004</v>
      </c>
      <c r="E45" s="19">
        <f t="shared" ref="E45:E46" si="86">F45-D45</f>
        <v>0</v>
      </c>
      <c r="F45" s="21">
        <v>723853.12976000004</v>
      </c>
      <c r="G45" s="19">
        <f t="shared" ref="G45:G46" si="87">H45-F45</f>
        <v>4627.3679999999003</v>
      </c>
      <c r="H45" s="21">
        <v>728480.49775999994</v>
      </c>
      <c r="I45" s="19">
        <f t="shared" ref="I45:I46" si="88">J45-H45</f>
        <v>-737.6684299998451</v>
      </c>
      <c r="J45" s="21">
        <v>727742.8293300001</v>
      </c>
      <c r="K45" s="19">
        <f t="shared" ref="K45:K46" si="89">L45-J45</f>
        <v>0</v>
      </c>
      <c r="L45" s="21">
        <v>727742.8293300001</v>
      </c>
      <c r="M45" s="20">
        <f t="shared" ref="M45:M46" si="90">N45-L45</f>
        <v>-57789.765980000026</v>
      </c>
      <c r="N45" s="21">
        <v>669953.06335000007</v>
      </c>
      <c r="O45" s="20">
        <f t="shared" ref="O45:Q46" si="91">P45-N45</f>
        <v>7743.3475499999477</v>
      </c>
      <c r="P45" s="21">
        <v>677696.41090000002</v>
      </c>
      <c r="Q45" s="20">
        <f t="shared" si="91"/>
        <v>11402.004759999923</v>
      </c>
      <c r="R45" s="21">
        <v>689098.41565999994</v>
      </c>
      <c r="S45" s="20">
        <f t="shared" ref="S45:U45" si="92">T45-R45</f>
        <v>7953.6763900000369</v>
      </c>
      <c r="T45" s="21">
        <v>697052.09204999998</v>
      </c>
      <c r="U45" s="20">
        <f t="shared" si="92"/>
        <v>-43742.782079999917</v>
      </c>
      <c r="V45" s="21">
        <v>653309.30997000006</v>
      </c>
      <c r="W45" s="21">
        <v>653309.30997000006</v>
      </c>
      <c r="X45" s="19">
        <v>653246.17000000004</v>
      </c>
      <c r="Y45" s="21">
        <f t="shared" si="8"/>
        <v>-70543.81978999998</v>
      </c>
      <c r="Z45" s="21">
        <f t="shared" si="9"/>
        <v>90.254401495315847</v>
      </c>
      <c r="AA45" s="21">
        <f t="shared" si="10"/>
        <v>-63.139970000018366</v>
      </c>
      <c r="AB45" s="21">
        <f t="shared" si="11"/>
        <v>99.990335363504485</v>
      </c>
      <c r="AC45" s="22"/>
    </row>
    <row r="46" spans="1:29" s="8" customFormat="1" ht="15.75" x14ac:dyDescent="0.25">
      <c r="A46" s="15">
        <v>10</v>
      </c>
      <c r="B46" s="15">
        <v>6</v>
      </c>
      <c r="C46" s="16" t="s">
        <v>42</v>
      </c>
      <c r="D46" s="21">
        <v>50977.820749999999</v>
      </c>
      <c r="E46" s="19">
        <f t="shared" si="86"/>
        <v>0</v>
      </c>
      <c r="F46" s="21">
        <v>50977.820749999999</v>
      </c>
      <c r="G46" s="19">
        <f t="shared" si="87"/>
        <v>-6.8999999348307028E-4</v>
      </c>
      <c r="H46" s="21">
        <v>50977.820060000005</v>
      </c>
      <c r="I46" s="19">
        <f t="shared" si="88"/>
        <v>433.23908999999549</v>
      </c>
      <c r="J46" s="21">
        <v>51411.059150000001</v>
      </c>
      <c r="K46" s="19">
        <f t="shared" si="89"/>
        <v>26.591169999999693</v>
      </c>
      <c r="L46" s="21">
        <v>51437.650320000001</v>
      </c>
      <c r="M46" s="20">
        <f t="shared" si="90"/>
        <v>670.63022999999521</v>
      </c>
      <c r="N46" s="21">
        <v>52108.280549999996</v>
      </c>
      <c r="O46" s="20">
        <f t="shared" si="91"/>
        <v>0</v>
      </c>
      <c r="P46" s="21">
        <v>52108.280549999996</v>
      </c>
      <c r="Q46" s="20">
        <f t="shared" si="91"/>
        <v>812.53237000000809</v>
      </c>
      <c r="R46" s="21">
        <v>52920.812920000004</v>
      </c>
      <c r="S46" s="20">
        <f t="shared" ref="S46:U46" si="93">T46-R46</f>
        <v>-97.541149999997288</v>
      </c>
      <c r="T46" s="21">
        <v>52823.271770000007</v>
      </c>
      <c r="U46" s="20">
        <f t="shared" si="93"/>
        <v>97.541149999997288</v>
      </c>
      <c r="V46" s="21">
        <v>52920.812920000004</v>
      </c>
      <c r="W46" s="21">
        <v>52920.812920000004</v>
      </c>
      <c r="X46" s="19">
        <v>52920.81</v>
      </c>
      <c r="Y46" s="21">
        <f t="shared" si="8"/>
        <v>1942.992170000005</v>
      </c>
      <c r="Z46" s="21">
        <f t="shared" si="9"/>
        <v>103.81144611796691</v>
      </c>
      <c r="AA46" s="21">
        <f t="shared" si="10"/>
        <v>-2.9200000062701292E-3</v>
      </c>
      <c r="AB46" s="21">
        <f t="shared" si="11"/>
        <v>99.99999448232208</v>
      </c>
      <c r="AC46" s="22"/>
    </row>
    <row r="47" spans="1:29" s="7" customFormat="1" ht="15.75" x14ac:dyDescent="0.25">
      <c r="A47" s="13">
        <v>11</v>
      </c>
      <c r="B47" s="13" t="s">
        <v>4</v>
      </c>
      <c r="C47" s="14" t="s">
        <v>43</v>
      </c>
      <c r="D47" s="19">
        <f>SUM(D48:D49)</f>
        <v>117859.84943999999</v>
      </c>
      <c r="E47" s="19">
        <f t="shared" ref="E47:P47" si="94">SUM(E48:E49)</f>
        <v>0</v>
      </c>
      <c r="F47" s="19">
        <f>SUM(F48:F49)</f>
        <v>117859.84943999999</v>
      </c>
      <c r="G47" s="19">
        <f t="shared" si="94"/>
        <v>29334.909830000004</v>
      </c>
      <c r="H47" s="19">
        <f t="shared" si="94"/>
        <v>147194.75927000001</v>
      </c>
      <c r="I47" s="19">
        <f t="shared" si="94"/>
        <v>8102.8327900000149</v>
      </c>
      <c r="J47" s="19">
        <f t="shared" si="94"/>
        <v>155297.59206000002</v>
      </c>
      <c r="K47" s="19">
        <f t="shared" si="94"/>
        <v>0</v>
      </c>
      <c r="L47" s="19">
        <f t="shared" si="94"/>
        <v>155297.59206000002</v>
      </c>
      <c r="M47" s="19">
        <f>SUM(M48:M49)</f>
        <v>-963.85105000001113</v>
      </c>
      <c r="N47" s="19">
        <f t="shared" si="94"/>
        <v>154333.74101</v>
      </c>
      <c r="O47" s="19">
        <f t="shared" si="94"/>
        <v>0</v>
      </c>
      <c r="P47" s="19">
        <f t="shared" si="94"/>
        <v>154333.74101</v>
      </c>
      <c r="Q47" s="19">
        <f t="shared" ref="Q47:R47" si="95">SUM(Q48:Q49)</f>
        <v>734.53919999999925</v>
      </c>
      <c r="R47" s="19">
        <f t="shared" si="95"/>
        <v>155068.28021</v>
      </c>
      <c r="S47" s="19">
        <f t="shared" ref="S47:T47" si="96">SUM(S48:S49)</f>
        <v>0</v>
      </c>
      <c r="T47" s="19">
        <f t="shared" si="96"/>
        <v>155068.28021</v>
      </c>
      <c r="U47" s="19">
        <f t="shared" ref="U47:V47" si="97">SUM(U48:U49)</f>
        <v>-814.57792000000336</v>
      </c>
      <c r="V47" s="19">
        <f t="shared" si="97"/>
        <v>154253.70228999999</v>
      </c>
      <c r="W47" s="19">
        <f t="shared" ref="W47" si="98">SUM(W48:W49)</f>
        <v>154253.70228999999</v>
      </c>
      <c r="X47" s="19">
        <v>154514</v>
      </c>
      <c r="Y47" s="21">
        <f t="shared" si="8"/>
        <v>36393.852849999996</v>
      </c>
      <c r="Z47" s="21">
        <f t="shared" si="9"/>
        <v>130.87892358841623</v>
      </c>
      <c r="AA47" s="21">
        <f t="shared" si="10"/>
        <v>260.29771000001347</v>
      </c>
      <c r="AB47" s="21">
        <f t="shared" si="11"/>
        <v>100.16874649109597</v>
      </c>
      <c r="AC47" s="22"/>
    </row>
    <row r="48" spans="1:29" s="8" customFormat="1" ht="15.75" x14ac:dyDescent="0.25">
      <c r="A48" s="15">
        <v>11</v>
      </c>
      <c r="B48" s="15">
        <v>1</v>
      </c>
      <c r="C48" s="16" t="s">
        <v>44</v>
      </c>
      <c r="D48" s="21">
        <v>8938.5779999999995</v>
      </c>
      <c r="E48" s="19">
        <f>F48-D48</f>
        <v>0</v>
      </c>
      <c r="F48" s="21">
        <v>8938.5779999999995</v>
      </c>
      <c r="G48" s="19">
        <f>H48-F48</f>
        <v>0</v>
      </c>
      <c r="H48" s="21">
        <v>8938.5779999999995</v>
      </c>
      <c r="I48" s="19">
        <f>J48-H48</f>
        <v>0</v>
      </c>
      <c r="J48" s="21">
        <v>8938.5779999999995</v>
      </c>
      <c r="K48" s="19">
        <f>L48-J48</f>
        <v>0</v>
      </c>
      <c r="L48" s="21">
        <v>8938.5779999999995</v>
      </c>
      <c r="M48" s="20">
        <f>N48-L48</f>
        <v>-1414.1007999999993</v>
      </c>
      <c r="N48" s="21">
        <v>7524.4772000000003</v>
      </c>
      <c r="O48" s="20">
        <f>P48-N48</f>
        <v>0</v>
      </c>
      <c r="P48" s="21">
        <v>7524.4772000000003</v>
      </c>
      <c r="Q48" s="20">
        <f>R48-P48</f>
        <v>0</v>
      </c>
      <c r="R48" s="21">
        <v>7524.4772000000003</v>
      </c>
      <c r="S48" s="20">
        <f>T48-R48</f>
        <v>0</v>
      </c>
      <c r="T48" s="21">
        <v>7524.4772000000003</v>
      </c>
      <c r="U48" s="20">
        <f>V48-T48</f>
        <v>-783.21598000000085</v>
      </c>
      <c r="V48" s="21">
        <v>6741.2612199999994</v>
      </c>
      <c r="W48" s="21">
        <v>6741.2612199999994</v>
      </c>
      <c r="X48" s="19">
        <v>6741.26</v>
      </c>
      <c r="Y48" s="21">
        <f t="shared" si="8"/>
        <v>-2197.3167800000001</v>
      </c>
      <c r="Z48" s="21">
        <f t="shared" si="9"/>
        <v>75.417602441909665</v>
      </c>
      <c r="AA48" s="21">
        <f t="shared" si="10"/>
        <v>-1.2199999991935329E-3</v>
      </c>
      <c r="AB48" s="21">
        <f t="shared" si="11"/>
        <v>99.999981902496287</v>
      </c>
      <c r="AC48" s="22"/>
    </row>
    <row r="49" spans="1:29" s="8" customFormat="1" ht="15.75" x14ac:dyDescent="0.25">
      <c r="A49" s="15">
        <v>11</v>
      </c>
      <c r="B49" s="15">
        <v>2</v>
      </c>
      <c r="C49" s="16" t="s">
        <v>45</v>
      </c>
      <c r="D49" s="21">
        <v>108921.27144</v>
      </c>
      <c r="E49" s="19">
        <f>F49-D49</f>
        <v>0</v>
      </c>
      <c r="F49" s="21">
        <v>108921.27144</v>
      </c>
      <c r="G49" s="19">
        <f>H49-F49</f>
        <v>29334.909830000004</v>
      </c>
      <c r="H49" s="21">
        <v>138256.18127</v>
      </c>
      <c r="I49" s="19">
        <f>J49-H49</f>
        <v>8102.8327900000149</v>
      </c>
      <c r="J49" s="21">
        <v>146359.01406000002</v>
      </c>
      <c r="K49" s="19">
        <f>L49-J49</f>
        <v>0</v>
      </c>
      <c r="L49" s="21">
        <v>146359.01406000002</v>
      </c>
      <c r="M49" s="20">
        <f>N49-L49</f>
        <v>450.24974999998813</v>
      </c>
      <c r="N49" s="21">
        <v>146809.26381</v>
      </c>
      <c r="O49" s="20">
        <f>P49-N49</f>
        <v>0</v>
      </c>
      <c r="P49" s="21">
        <v>146809.26381</v>
      </c>
      <c r="Q49" s="20">
        <f>R49-P49</f>
        <v>734.53919999999925</v>
      </c>
      <c r="R49" s="21">
        <v>147543.80301</v>
      </c>
      <c r="S49" s="20">
        <f>T49-R49</f>
        <v>0</v>
      </c>
      <c r="T49" s="21">
        <v>147543.80301</v>
      </c>
      <c r="U49" s="20">
        <f>V49-T49</f>
        <v>-31.361940000002505</v>
      </c>
      <c r="V49" s="21">
        <v>147512.44107</v>
      </c>
      <c r="W49" s="21">
        <v>147512.44107</v>
      </c>
      <c r="X49" s="19">
        <v>147772.74</v>
      </c>
      <c r="Y49" s="21">
        <f t="shared" si="8"/>
        <v>38591.169630000004</v>
      </c>
      <c r="Z49" s="21">
        <f t="shared" si="9"/>
        <v>135.43033341403677</v>
      </c>
      <c r="AA49" s="21">
        <f t="shared" si="10"/>
        <v>260.29892999998992</v>
      </c>
      <c r="AB49" s="21">
        <f t="shared" si="11"/>
        <v>100.17645896719753</v>
      </c>
      <c r="AC49" s="22"/>
    </row>
    <row r="50" spans="1:29" s="7" customFormat="1" ht="28.5" x14ac:dyDescent="0.25">
      <c r="A50" s="13">
        <v>13</v>
      </c>
      <c r="B50" s="13" t="s">
        <v>4</v>
      </c>
      <c r="C50" s="14" t="s">
        <v>46</v>
      </c>
      <c r="D50" s="19">
        <f>SUM(D51)</f>
        <v>0</v>
      </c>
      <c r="E50" s="19">
        <f t="shared" ref="E50:W50" si="99">SUM(E51)</f>
        <v>0</v>
      </c>
      <c r="F50" s="19">
        <f t="shared" si="99"/>
        <v>0</v>
      </c>
      <c r="G50" s="19">
        <f t="shared" si="99"/>
        <v>0</v>
      </c>
      <c r="H50" s="19">
        <f t="shared" si="99"/>
        <v>0</v>
      </c>
      <c r="I50" s="19">
        <f t="shared" si="99"/>
        <v>0</v>
      </c>
      <c r="J50" s="19">
        <f t="shared" si="99"/>
        <v>0</v>
      </c>
      <c r="K50" s="19">
        <f t="shared" si="99"/>
        <v>0</v>
      </c>
      <c r="L50" s="19">
        <f t="shared" si="99"/>
        <v>0</v>
      </c>
      <c r="M50" s="19">
        <f t="shared" si="99"/>
        <v>0</v>
      </c>
      <c r="N50" s="19">
        <f t="shared" si="99"/>
        <v>0</v>
      </c>
      <c r="O50" s="19">
        <f t="shared" si="99"/>
        <v>0</v>
      </c>
      <c r="P50" s="19">
        <f t="shared" si="99"/>
        <v>0</v>
      </c>
      <c r="Q50" s="19">
        <f t="shared" si="99"/>
        <v>0</v>
      </c>
      <c r="R50" s="19">
        <f t="shared" si="99"/>
        <v>0</v>
      </c>
      <c r="S50" s="19">
        <f t="shared" si="99"/>
        <v>0</v>
      </c>
      <c r="T50" s="19">
        <f t="shared" si="99"/>
        <v>0</v>
      </c>
      <c r="U50" s="19">
        <f t="shared" si="99"/>
        <v>0</v>
      </c>
      <c r="V50" s="19">
        <f t="shared" si="99"/>
        <v>0</v>
      </c>
      <c r="W50" s="19">
        <f t="shared" si="99"/>
        <v>0</v>
      </c>
      <c r="X50" s="19">
        <v>0</v>
      </c>
      <c r="Y50" s="21">
        <f t="shared" si="8"/>
        <v>0</v>
      </c>
      <c r="Z50" s="21"/>
      <c r="AA50" s="21">
        <f t="shared" si="10"/>
        <v>0</v>
      </c>
      <c r="AB50" s="21"/>
      <c r="AC50" s="22"/>
    </row>
    <row r="51" spans="1:29" s="8" customFormat="1" ht="30" x14ac:dyDescent="0.25">
      <c r="A51" s="15">
        <v>13</v>
      </c>
      <c r="B51" s="15">
        <v>1</v>
      </c>
      <c r="C51" s="16" t="s">
        <v>47</v>
      </c>
      <c r="D51" s="21">
        <v>0</v>
      </c>
      <c r="E51" s="19">
        <f>F51-D51</f>
        <v>0</v>
      </c>
      <c r="F51" s="21">
        <v>0</v>
      </c>
      <c r="G51" s="19">
        <f>H51-F51</f>
        <v>0</v>
      </c>
      <c r="H51" s="21">
        <v>0</v>
      </c>
      <c r="I51" s="19">
        <f>J51-H51</f>
        <v>0</v>
      </c>
      <c r="J51" s="21">
        <v>0</v>
      </c>
      <c r="K51" s="19">
        <f>L51-J51</f>
        <v>0</v>
      </c>
      <c r="L51" s="21">
        <v>0</v>
      </c>
      <c r="M51" s="20">
        <f>N51-L51</f>
        <v>0</v>
      </c>
      <c r="N51" s="21">
        <v>0</v>
      </c>
      <c r="O51" s="20">
        <f>P51-N51</f>
        <v>0</v>
      </c>
      <c r="P51" s="21">
        <v>0</v>
      </c>
      <c r="Q51" s="20">
        <f>R51-P51</f>
        <v>0</v>
      </c>
      <c r="R51" s="21">
        <v>0</v>
      </c>
      <c r="S51" s="20">
        <f>T51-R51</f>
        <v>0</v>
      </c>
      <c r="T51" s="21">
        <v>0</v>
      </c>
      <c r="U51" s="20">
        <f>V51-T51</f>
        <v>0</v>
      </c>
      <c r="V51" s="21">
        <v>0</v>
      </c>
      <c r="W51" s="21">
        <v>0</v>
      </c>
      <c r="X51" s="21">
        <v>0</v>
      </c>
      <c r="Y51" s="21">
        <f t="shared" si="8"/>
        <v>0</v>
      </c>
      <c r="Z51" s="21"/>
      <c r="AA51" s="21">
        <f t="shared" si="10"/>
        <v>0</v>
      </c>
      <c r="AB51" s="21"/>
      <c r="AC51" s="22"/>
    </row>
    <row r="52" spans="1:29" s="9" customFormat="1" ht="24.75" customHeight="1" x14ac:dyDescent="0.3">
      <c r="A52" s="17"/>
      <c r="B52" s="17"/>
      <c r="C52" s="18" t="s">
        <v>48</v>
      </c>
      <c r="D52" s="19">
        <f>D7+D16+D18+D21+D26+D31+D33+D40+D43+D47+D50</f>
        <v>4876002.66653</v>
      </c>
      <c r="E52" s="19">
        <f>E7+E16+E18+E21+E26+E31+E33+E40+E43+E47+E50</f>
        <v>27642.326199999959</v>
      </c>
      <c r="F52" s="19">
        <f>F7+F16+F18+F21+F26+F31+F33+F40+F43+F47+F50</f>
        <v>4903644.9927300001</v>
      </c>
      <c r="G52" s="19">
        <f t="shared" ref="G52:P52" si="100">G7+G16+G18+G21+G26+G31+G33+G40+G43+G47+G50</f>
        <v>1447738.9452500003</v>
      </c>
      <c r="H52" s="19">
        <f t="shared" si="100"/>
        <v>6351383.9379799999</v>
      </c>
      <c r="I52" s="19">
        <f t="shared" si="100"/>
        <v>-97628.921620000183</v>
      </c>
      <c r="J52" s="19">
        <f t="shared" si="100"/>
        <v>6253755.0163599998</v>
      </c>
      <c r="K52" s="19">
        <f t="shared" si="100"/>
        <v>11696.247870000416</v>
      </c>
      <c r="L52" s="19">
        <f t="shared" si="100"/>
        <v>6265451.2642300008</v>
      </c>
      <c r="M52" s="19">
        <f t="shared" si="100"/>
        <v>-10787.269770000246</v>
      </c>
      <c r="N52" s="19">
        <f t="shared" si="100"/>
        <v>6254663.9944599997</v>
      </c>
      <c r="O52" s="19">
        <f t="shared" si="100"/>
        <v>9554.34318000024</v>
      </c>
      <c r="P52" s="19">
        <f t="shared" si="100"/>
        <v>6264218.3376400005</v>
      </c>
      <c r="Q52" s="19">
        <f t="shared" ref="Q52:R52" si="101">Q7+Q16+Q18+Q21+Q26+Q31+Q33+Q40+Q43+Q47+Q50</f>
        <v>35609.019989999833</v>
      </c>
      <c r="R52" s="19">
        <f t="shared" si="101"/>
        <v>6299827.3576300014</v>
      </c>
      <c r="S52" s="19">
        <f t="shared" ref="S52:T52" si="102">S7+S16+S18+S21+S26+S31+S33+S40+S43+S47+S50</f>
        <v>-776051.82324000006</v>
      </c>
      <c r="T52" s="19">
        <f t="shared" si="102"/>
        <v>5523775.5343900006</v>
      </c>
      <c r="U52" s="19">
        <f t="shared" ref="U52:V52" si="103">U7+U16+U18+U21+U26+U31+U33+U40+U43+U47+U50</f>
        <v>1972.8408200002377</v>
      </c>
      <c r="V52" s="19">
        <f t="shared" si="103"/>
        <v>5525748.3752100011</v>
      </c>
      <c r="W52" s="19">
        <f t="shared" ref="W52:X52" si="104">W7+W16+W18+W21+W26+W31+W33+W40+W43+W47+W50</f>
        <v>5525748.3752100011</v>
      </c>
      <c r="X52" s="19">
        <f t="shared" si="104"/>
        <v>5038037.08</v>
      </c>
      <c r="Y52" s="21">
        <f t="shared" si="8"/>
        <v>649745.70868000109</v>
      </c>
      <c r="Z52" s="21">
        <f t="shared" si="9"/>
        <v>113.32537640186304</v>
      </c>
      <c r="AA52" s="21">
        <f t="shared" si="10"/>
        <v>-487711.29521000106</v>
      </c>
      <c r="AB52" s="21">
        <f t="shared" si="11"/>
        <v>91.173841765976789</v>
      </c>
      <c r="AC52" s="23"/>
    </row>
    <row r="53" spans="1:29" s="8" customFormat="1" x14ac:dyDescent="0.25"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9" x14ac:dyDescent="0.25">
      <c r="W54" s="6"/>
    </row>
  </sheetData>
  <sheetProtection autoFilter="0"/>
  <autoFilter ref="A6:X6" xr:uid="{00000000-0009-0000-0000-000000000000}"/>
  <mergeCells count="23">
    <mergeCell ref="W4:W6"/>
    <mergeCell ref="Q5:R5"/>
    <mergeCell ref="S5:T5"/>
    <mergeCell ref="A4:A6"/>
    <mergeCell ref="B4:B6"/>
    <mergeCell ref="C4:C6"/>
    <mergeCell ref="D4:D6"/>
    <mergeCell ref="M5:N5"/>
    <mergeCell ref="AC21:AC25"/>
    <mergeCell ref="AC26:AC30"/>
    <mergeCell ref="AC33:AC39"/>
    <mergeCell ref="C2:AC2"/>
    <mergeCell ref="Y4:Z5"/>
    <mergeCell ref="AA4:AB5"/>
    <mergeCell ref="AC4:AC6"/>
    <mergeCell ref="E5:F5"/>
    <mergeCell ref="G5:H5"/>
    <mergeCell ref="I5:J5"/>
    <mergeCell ref="K5:L5"/>
    <mergeCell ref="O5:P5"/>
    <mergeCell ref="E4:V4"/>
    <mergeCell ref="U5:V5"/>
    <mergeCell ref="X4:X6"/>
  </mergeCells>
  <pageMargins left="0.39370078740157483" right="0.39370078740157483" top="0.98425196850393704" bottom="0.59055118110236227" header="0" footer="0"/>
  <pageSetup paperSize="9" scale="40" fitToHeight="0" orientation="landscape" r:id="rId1"/>
  <headerFooter alignWithMargins="0">
    <oddHeader>&amp;R&amp;14&amp;P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</dc:creator>
  <cp:lastModifiedBy>Финансовое управлени</cp:lastModifiedBy>
  <dcterms:created xsi:type="dcterms:W3CDTF">2021-04-19T12:22:46Z</dcterms:created>
  <dcterms:modified xsi:type="dcterms:W3CDTF">2024-05-16T09:32:59Z</dcterms:modified>
</cp:coreProperties>
</file>