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БЩАЯ 2023\ОТКРЫТЫЕ ДАННЫЕ\Годовой отчет об исполнении бюджета\"/>
    </mc:Choice>
  </mc:AlternateContent>
  <bookViews>
    <workbookView xWindow="0" yWindow="0" windowWidth="23040" windowHeight="8472"/>
  </bookViews>
  <sheets>
    <sheet name="РАСХОДЫ" sheetId="2" r:id="rId1"/>
  </sheets>
  <definedNames>
    <definedName name="_xlnm._FilterDatabase" localSheetId="0" hidden="1">РАСХОДЫ!$A$6:$P$6</definedName>
    <definedName name="Z_003E8F59_5F13_4935_90FD_6DB9195394DB_.wvu.PrintTitles" localSheetId="0" hidden="1">РАСХОДЫ!#REF!</definedName>
    <definedName name="Z_551D3239_9A12_40C1_B446_8EE00A95DB83_.wvu.PrintTitles" localSheetId="0" hidden="1">РАСХОДЫ!#REF!</definedName>
    <definedName name="Z_D6796523_539D_49C6_87C2_FCE694A34813_.wvu.PrintTitles" localSheetId="0" hidden="1">РАСХОДЫ!#REF!</definedName>
    <definedName name="_xlnm.Print_Titles" localSheetId="0">РАСХОДЫ!#REF!</definedName>
    <definedName name="_xlnm.Print_Area" localSheetId="0">РАСХОДЫ!$A$1:$P$52</definedName>
  </definedNames>
  <calcPr calcId="152511"/>
</workbook>
</file>

<file path=xl/calcChain.xml><?xml version="1.0" encoding="utf-8"?>
<calcChain xmlns="http://schemas.openxmlformats.org/spreadsheetml/2006/main">
  <c r="K8" i="2" l="1"/>
  <c r="M8" i="2"/>
  <c r="M49" i="2"/>
  <c r="M48" i="2"/>
  <c r="M47" i="2"/>
  <c r="P52" i="2"/>
  <c r="F47" i="2"/>
  <c r="F52" i="2" s="1"/>
  <c r="P49" i="2" l="1"/>
  <c r="P48" i="2"/>
  <c r="P45" i="2"/>
  <c r="P43" i="2" s="1"/>
  <c r="P46" i="2"/>
  <c r="P44" i="2"/>
  <c r="P42" i="2"/>
  <c r="P40" i="2" s="1"/>
  <c r="P41" i="2"/>
  <c r="P35" i="2"/>
  <c r="P33" i="2" s="1"/>
  <c r="P36" i="2"/>
  <c r="P37" i="2"/>
  <c r="P38" i="2"/>
  <c r="P39" i="2"/>
  <c r="P34" i="2"/>
  <c r="P32" i="2"/>
  <c r="P28" i="2"/>
  <c r="P29" i="2"/>
  <c r="P26" i="2" s="1"/>
  <c r="P30" i="2"/>
  <c r="P27" i="2"/>
  <c r="P23" i="2"/>
  <c r="P24" i="2"/>
  <c r="P25" i="2"/>
  <c r="P22" i="2"/>
  <c r="P21" i="2" s="1"/>
  <c r="P20" i="2"/>
  <c r="P18" i="2" s="1"/>
  <c r="P19" i="2"/>
  <c r="P17" i="2"/>
  <c r="P9" i="2"/>
  <c r="P10" i="2"/>
  <c r="P11" i="2"/>
  <c r="P12" i="2"/>
  <c r="P7" i="2" s="1"/>
  <c r="P13" i="2"/>
  <c r="P14" i="2"/>
  <c r="P15" i="2"/>
  <c r="P8" i="2"/>
  <c r="O50" i="2"/>
  <c r="O47" i="2"/>
  <c r="O43" i="2"/>
  <c r="O40" i="2"/>
  <c r="O33" i="2"/>
  <c r="O31" i="2"/>
  <c r="O26" i="2"/>
  <c r="O21" i="2"/>
  <c r="O18" i="2"/>
  <c r="O16" i="2"/>
  <c r="O7" i="2"/>
  <c r="O52" i="2" s="1"/>
  <c r="M51" i="2"/>
  <c r="M45" i="2"/>
  <c r="M46" i="2"/>
  <c r="M44" i="2"/>
  <c r="M42" i="2"/>
  <c r="M40" i="2" s="1"/>
  <c r="M41" i="2"/>
  <c r="M35" i="2"/>
  <c r="M36" i="2"/>
  <c r="M37" i="2"/>
  <c r="M38" i="2"/>
  <c r="M39" i="2"/>
  <c r="M34" i="2"/>
  <c r="M33" i="2" s="1"/>
  <c r="M32" i="2"/>
  <c r="M28" i="2"/>
  <c r="M29" i="2"/>
  <c r="M30" i="2"/>
  <c r="M27" i="2"/>
  <c r="M23" i="2"/>
  <c r="M24" i="2"/>
  <c r="M21" i="2" s="1"/>
  <c r="M25" i="2"/>
  <c r="M22" i="2"/>
  <c r="M20" i="2"/>
  <c r="M19" i="2"/>
  <c r="M17" i="2"/>
  <c r="M9" i="2"/>
  <c r="M10" i="2"/>
  <c r="M7" i="2" s="1"/>
  <c r="M11" i="2"/>
  <c r="M12" i="2"/>
  <c r="M13" i="2"/>
  <c r="M14" i="2"/>
  <c r="M15" i="2"/>
  <c r="K51" i="2"/>
  <c r="K50" i="2" s="1"/>
  <c r="K49" i="2"/>
  <c r="K48" i="2"/>
  <c r="K47" i="2" s="1"/>
  <c r="K45" i="2"/>
  <c r="K46" i="2"/>
  <c r="K44" i="2"/>
  <c r="K42" i="2"/>
  <c r="K41" i="2"/>
  <c r="K35" i="2"/>
  <c r="K36" i="2"/>
  <c r="K37" i="2"/>
  <c r="K33" i="2" s="1"/>
  <c r="K38" i="2"/>
  <c r="K39" i="2"/>
  <c r="K34" i="2"/>
  <c r="K32" i="2"/>
  <c r="K31" i="2" s="1"/>
  <c r="K28" i="2"/>
  <c r="K29" i="2"/>
  <c r="K30" i="2"/>
  <c r="K27" i="2"/>
  <c r="K23" i="2"/>
  <c r="K24" i="2"/>
  <c r="K25" i="2"/>
  <c r="K22" i="2"/>
  <c r="K21" i="2" s="1"/>
  <c r="K20" i="2"/>
  <c r="K18" i="2" s="1"/>
  <c r="K19" i="2"/>
  <c r="K17" i="2"/>
  <c r="K16" i="2" s="1"/>
  <c r="K9" i="2"/>
  <c r="K10" i="2"/>
  <c r="K11" i="2"/>
  <c r="K12" i="2"/>
  <c r="K13" i="2"/>
  <c r="K14" i="2"/>
  <c r="K15" i="2"/>
  <c r="I51" i="2"/>
  <c r="I50" i="2" s="1"/>
  <c r="I49" i="2"/>
  <c r="I47" i="2" s="1"/>
  <c r="I48" i="2"/>
  <c r="I45" i="2"/>
  <c r="I46" i="2"/>
  <c r="I44" i="2"/>
  <c r="I42" i="2"/>
  <c r="I41" i="2"/>
  <c r="I35" i="2"/>
  <c r="I36" i="2"/>
  <c r="I37" i="2"/>
  <c r="I38" i="2"/>
  <c r="I39" i="2"/>
  <c r="I34" i="2"/>
  <c r="I32" i="2"/>
  <c r="I31" i="2" s="1"/>
  <c r="I28" i="2"/>
  <c r="I29" i="2"/>
  <c r="I26" i="2" s="1"/>
  <c r="I30" i="2"/>
  <c r="I27" i="2"/>
  <c r="I23" i="2"/>
  <c r="I24" i="2"/>
  <c r="I25" i="2"/>
  <c r="I22" i="2"/>
  <c r="I20" i="2"/>
  <c r="I19" i="2"/>
  <c r="I17" i="2"/>
  <c r="I16" i="2" s="1"/>
  <c r="I9" i="2"/>
  <c r="I10" i="2"/>
  <c r="I11" i="2"/>
  <c r="I12" i="2"/>
  <c r="I13" i="2"/>
  <c r="I14" i="2"/>
  <c r="I15" i="2"/>
  <c r="I8" i="2"/>
  <c r="G51" i="2"/>
  <c r="G50" i="2" s="1"/>
  <c r="G49" i="2"/>
  <c r="G48" i="2"/>
  <c r="G45" i="2"/>
  <c r="G43" i="2" s="1"/>
  <c r="G46" i="2"/>
  <c r="G44" i="2"/>
  <c r="G42" i="2"/>
  <c r="G41" i="2"/>
  <c r="G35" i="2"/>
  <c r="G36" i="2"/>
  <c r="G37" i="2"/>
  <c r="G38" i="2"/>
  <c r="G39" i="2"/>
  <c r="G34" i="2"/>
  <c r="G32" i="2"/>
  <c r="G31" i="2" s="1"/>
  <c r="G28" i="2"/>
  <c r="G29" i="2"/>
  <c r="G30" i="2"/>
  <c r="G27" i="2"/>
  <c r="G23" i="2"/>
  <c r="G24" i="2"/>
  <c r="G25" i="2"/>
  <c r="G22" i="2"/>
  <c r="G20" i="2"/>
  <c r="G19" i="2"/>
  <c r="G17" i="2"/>
  <c r="G16" i="2" s="1"/>
  <c r="G9" i="2"/>
  <c r="G10" i="2"/>
  <c r="G11" i="2"/>
  <c r="G12" i="2"/>
  <c r="G13" i="2"/>
  <c r="G14" i="2"/>
  <c r="G15" i="2"/>
  <c r="G8" i="2"/>
  <c r="E51" i="2"/>
  <c r="E49" i="2"/>
  <c r="E48" i="2"/>
  <c r="E45" i="2"/>
  <c r="E46" i="2"/>
  <c r="E44" i="2"/>
  <c r="E42" i="2"/>
  <c r="E41" i="2"/>
  <c r="E35" i="2"/>
  <c r="E36" i="2"/>
  <c r="E37" i="2"/>
  <c r="E38" i="2"/>
  <c r="E39" i="2"/>
  <c r="E34" i="2"/>
  <c r="E32" i="2"/>
  <c r="E28" i="2"/>
  <c r="E29" i="2"/>
  <c r="E30" i="2"/>
  <c r="E27" i="2"/>
  <c r="E23" i="2"/>
  <c r="E24" i="2"/>
  <c r="E25" i="2"/>
  <c r="E22" i="2"/>
  <c r="E20" i="2"/>
  <c r="E19" i="2"/>
  <c r="E18" i="2" s="1"/>
  <c r="E14" i="2"/>
  <c r="E10" i="2"/>
  <c r="E9" i="2"/>
  <c r="E11" i="2"/>
  <c r="E12" i="2"/>
  <c r="E13" i="2"/>
  <c r="E15" i="2"/>
  <c r="E8" i="2"/>
  <c r="E7" i="2" s="1"/>
  <c r="D52" i="2"/>
  <c r="E31" i="2"/>
  <c r="F31" i="2"/>
  <c r="H31" i="2"/>
  <c r="J31" i="2"/>
  <c r="L31" i="2"/>
  <c r="M31" i="2"/>
  <c r="N31" i="2"/>
  <c r="P31" i="2"/>
  <c r="D31" i="2"/>
  <c r="F33" i="2"/>
  <c r="H33" i="2"/>
  <c r="J33" i="2"/>
  <c r="L33" i="2"/>
  <c r="N33" i="2"/>
  <c r="F40" i="2"/>
  <c r="H40" i="2"/>
  <c r="I40" i="2"/>
  <c r="J40" i="2"/>
  <c r="L40" i="2"/>
  <c r="N40" i="2"/>
  <c r="F43" i="2"/>
  <c r="H43" i="2"/>
  <c r="J43" i="2"/>
  <c r="K43" i="2"/>
  <c r="L43" i="2"/>
  <c r="N43" i="2"/>
  <c r="H47" i="2"/>
  <c r="J47" i="2"/>
  <c r="L47" i="2"/>
  <c r="N47" i="2"/>
  <c r="P47" i="2"/>
  <c r="D47" i="2"/>
  <c r="E50" i="2"/>
  <c r="F50" i="2"/>
  <c r="H50" i="2"/>
  <c r="J50" i="2"/>
  <c r="L50" i="2"/>
  <c r="M50" i="2"/>
  <c r="N50" i="2"/>
  <c r="P50" i="2"/>
  <c r="D50" i="2"/>
  <c r="D43" i="2"/>
  <c r="D40" i="2"/>
  <c r="D33" i="2"/>
  <c r="F26" i="2"/>
  <c r="H26" i="2"/>
  <c r="J26" i="2"/>
  <c r="L26" i="2"/>
  <c r="N26" i="2"/>
  <c r="D26" i="2"/>
  <c r="F21" i="2"/>
  <c r="H21" i="2"/>
  <c r="I21" i="2"/>
  <c r="J21" i="2"/>
  <c r="L21" i="2"/>
  <c r="N21" i="2"/>
  <c r="D21" i="2"/>
  <c r="F18" i="2"/>
  <c r="H18" i="2"/>
  <c r="J18" i="2"/>
  <c r="L18" i="2"/>
  <c r="N18" i="2"/>
  <c r="D18" i="2"/>
  <c r="E16" i="2"/>
  <c r="F16" i="2"/>
  <c r="H16" i="2"/>
  <c r="J16" i="2"/>
  <c r="L16" i="2"/>
  <c r="M16" i="2"/>
  <c r="N16" i="2"/>
  <c r="P16" i="2"/>
  <c r="D16" i="2"/>
  <c r="F7" i="2"/>
  <c r="H7" i="2"/>
  <c r="J7" i="2"/>
  <c r="L7" i="2"/>
  <c r="N7" i="2"/>
  <c r="D7" i="2"/>
  <c r="M43" i="2" l="1"/>
  <c r="M26" i="2"/>
  <c r="M52" i="2" s="1"/>
  <c r="M18" i="2"/>
  <c r="G26" i="2"/>
  <c r="K26" i="2"/>
  <c r="G7" i="2"/>
  <c r="I43" i="2"/>
  <c r="E33" i="2"/>
  <c r="G21" i="2"/>
  <c r="G40" i="2"/>
  <c r="K40" i="2"/>
  <c r="G33" i="2"/>
  <c r="I18" i="2"/>
  <c r="I33" i="2"/>
  <c r="N52" i="2"/>
  <c r="I7" i="2"/>
  <c r="K7" i="2"/>
  <c r="L52" i="2"/>
  <c r="I52" i="2"/>
  <c r="J52" i="2"/>
  <c r="G47" i="2"/>
  <c r="G18" i="2"/>
  <c r="H52" i="2"/>
  <c r="E47" i="2"/>
  <c r="E43" i="2"/>
  <c r="E40" i="2"/>
  <c r="E26" i="2"/>
  <c r="E21" i="2"/>
  <c r="G52" i="2" l="1"/>
  <c r="K52" i="2"/>
  <c r="E52" i="2"/>
</calcChain>
</file>

<file path=xl/sharedStrings.xml><?xml version="1.0" encoding="utf-8"?>
<sst xmlns="http://schemas.openxmlformats.org/spreadsheetml/2006/main" count="81" uniqueCount="63">
  <si>
    <t>Наименование</t>
  </si>
  <si>
    <t>внесенные изменения</t>
  </si>
  <si>
    <t>Рз</t>
  </si>
  <si>
    <t>Пр</t>
  </si>
  <si>
    <t>-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</si>
  <si>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</si>
  <si>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</si>
  <si>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</si>
  <si>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</si>
  <si>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</si>
  <si>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</si>
  <si>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</si>
  <si>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</si>
  <si>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</si>
  <si>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</si>
  <si>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</si>
  <si>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</si>
  <si>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</si>
  <si>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</si>
  <si>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</si>
  <si>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</si>
  <si>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</si>
  <si>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</si>
  <si>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</si>
  <si>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</si>
  <si>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</si>
  <si>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</si>
  <si>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</si>
  <si>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</si>
  <si>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</si>
  <si>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</si>
  <si>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</si>
  <si>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</si>
  <si>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</si>
  <si>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</si>
  <si>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</si>
  <si>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</si>
  <si>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</si>
  <si>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</si>
  <si>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</si>
  <si>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</si>
  <si>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</si>
  <si>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</si>
  <si>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</si>
  <si>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</si>
  <si>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</si>
  <si>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</si>
  <si>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</si>
  <si>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Всего</t>
  </si>
  <si>
    <t>Защита населения и территории от чрезвычайных ситуаций природного и техногенного характера, пожарная безопасность</t>
  </si>
  <si>
    <r>
      <rPr>
        <b/>
        <sz val="11"/>
        <color theme="1"/>
        <rFont val="Times New Roman"/>
        <family val="1"/>
        <charset val="204"/>
      </rPr>
      <t>Справочно:</t>
    </r>
    <r>
      <rPr>
        <sz val="11"/>
        <color theme="1"/>
        <rFont val="Times New Roman"/>
        <family val="1"/>
        <charset val="204"/>
      </rPr>
      <t xml:space="preserve">
Сумма внесенных изменений в течение 2022 года</t>
    </r>
  </si>
  <si>
    <t>тыс. рублей</t>
  </si>
  <si>
    <t>утвержденные значения</t>
  </si>
  <si>
    <t>Сведения о внесенных изменениях в бюджет  Георгиевского городского округа Ставропольского края по разделам (Рз) и подразделам (ПР) классификации расходов бюджетов за 2022 год</t>
  </si>
  <si>
    <r>
      <t xml:space="preserve">Решение Думы Георгиевского городского округа Ставропольского края от 15.12.21 г. 
№ 940-86 "О бюджете Георгиевского городского округа  Ставропольского края на 2022 год и плановый период 2023 и 2024 годов" </t>
    </r>
    <r>
      <rPr>
        <b/>
        <sz val="11"/>
        <color theme="1"/>
        <rFont val="Times New Roman"/>
        <family val="1"/>
        <charset val="204"/>
      </rPr>
      <t>(первоначальная редакция)</t>
    </r>
  </si>
  <si>
    <t>Решение Думы Георгиевского городского округа Ставропольского края  о внесении изменений в решение Думы Георгиевского городского округа Ставропольского края  "О бюджете Георгиевского городского округа Ставропольского края на 2022 год и плановый период 2023 и 2024 годов"</t>
  </si>
  <si>
    <r>
      <t xml:space="preserve">Решение Думы Георгиевского городского округа Ставропольского края от 15.12.21 г. 
№ 940-86 "О бюджете Георгиевского городского округа  Ставропольского края на 2022 год и плановый период 2023 и 2024 годов"
</t>
    </r>
    <r>
      <rPr>
        <b/>
        <sz val="11"/>
        <color theme="1"/>
        <rFont val="Times New Roman"/>
        <family val="1"/>
        <charset val="204"/>
      </rPr>
      <t>(с учетом внесенных изменений)</t>
    </r>
  </si>
  <si>
    <t>Другие вопросы в области национальной безопасности и правоохранительной деятельности</t>
  </si>
  <si>
    <r>
      <t xml:space="preserve">от 16.02.2022 г. </t>
    </r>
    <r>
      <rPr>
        <i/>
        <sz val="11"/>
        <rFont val="Times New Roman"/>
        <family val="1"/>
        <charset val="204"/>
      </rPr>
      <t xml:space="preserve">№ </t>
    </r>
    <r>
      <rPr>
        <sz val="11"/>
        <rFont val="Times New Roman"/>
        <family val="1"/>
        <charset val="204"/>
      </rPr>
      <t xml:space="preserve">971-89 </t>
    </r>
  </si>
  <si>
    <t xml:space="preserve">от 25.05.2022 г. № 1029-95 </t>
  </si>
  <si>
    <t>от 27.07.2022 г. № 1061-99</t>
  </si>
  <si>
    <t>от 26.10.2022 г. № 41-2</t>
  </si>
  <si>
    <t>от 26.12.2022 г.№ 62-6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</si>
</sst>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;[Red]\-00;&quot;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7">
    <xf numFmtId="0" fontId="0" fillId="0" borderId="0" xfId="0"/>
    <xf numFmtId="0" fontId="3" fillId="0" borderId="0" xfId="1" applyFont="1"/>
    <xf numFmtId="164" fontId="3" fillId="0" borderId="1" xfId="1" applyNumberFormat="1" applyFont="1" applyBorder="1" applyAlignment="1" applyProtection="1">
      <alignment horizontal="center" vertical="top"/>
      <protection hidden="1"/>
    </xf>
    <xf numFmtId="164" fontId="7" fillId="2" borderId="1" xfId="1" applyNumberFormat="1" applyFont="1" applyFill="1" applyBorder="1" applyAlignment="1" applyProtection="1">
      <alignment horizontal="center" vertical="top"/>
      <protection hidden="1"/>
    </xf>
    <xf numFmtId="49" fontId="7" fillId="2" borderId="1" xfId="1" applyNumberFormat="1" applyFont="1" applyFill="1" applyBorder="1" applyAlignment="1" applyProtection="1">
      <alignment horizontal="justify" vertical="top" wrapText="1"/>
      <protection hidden="1"/>
    </xf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0" xfId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7" fillId="0" borderId="0" xfId="1" applyFont="1"/>
    <xf numFmtId="49" fontId="3" fillId="0" borderId="1" xfId="1" applyNumberFormat="1" applyFont="1" applyBorder="1" applyAlignment="1" applyProtection="1">
      <alignment horizontal="justify" vertical="top" wrapText="1"/>
      <protection hidden="1"/>
    </xf>
    <xf numFmtId="0" fontId="3" fillId="0" borderId="0" xfId="1" applyFont="1" applyAlignment="1">
      <alignment horizontal="center"/>
    </xf>
    <xf numFmtId="4" fontId="6" fillId="2" borderId="1" xfId="1" applyNumberFormat="1" applyFont="1" applyFill="1" applyBorder="1" applyAlignment="1" applyProtection="1">
      <alignment horizontal="right" vertical="center"/>
      <protection hidden="1"/>
    </xf>
    <xf numFmtId="4" fontId="8" fillId="0" borderId="1" xfId="1" applyNumberFormat="1" applyFont="1" applyBorder="1" applyAlignment="1" applyProtection="1">
      <alignment horizontal="right" vertical="center" wrapText="1"/>
      <protection hidden="1"/>
    </xf>
    <xf numFmtId="4" fontId="8" fillId="0" borderId="1" xfId="1" applyNumberFormat="1" applyFont="1" applyBorder="1" applyAlignment="1" applyProtection="1">
      <alignment horizontal="right" vertical="center"/>
      <protection hidden="1"/>
    </xf>
    <xf numFmtId="0" fontId="6" fillId="0" borderId="0" xfId="1" applyFont="1"/>
    <xf numFmtId="0" fontId="6" fillId="3" borderId="1" xfId="1" applyFont="1" applyFill="1" applyBorder="1"/>
    <xf numFmtId="0" fontId="6" fillId="3" borderId="1" xfId="1" applyFont="1" applyFill="1" applyBorder="1" applyAlignment="1" applyProtection="1">
      <alignment vertical="top"/>
      <protection hidden="1"/>
    </xf>
    <xf numFmtId="4" fontId="6" fillId="3" borderId="1" xfId="1" applyNumberFormat="1" applyFont="1" applyFill="1" applyBorder="1" applyAlignment="1" applyProtection="1">
      <alignment horizontal="right" vertical="center"/>
      <protection hidden="1"/>
    </xf>
    <xf numFmtId="0" fontId="3" fillId="0" borderId="0" xfId="2" applyFont="1" applyAlignment="1">
      <alignment horizontal="center"/>
    </xf>
    <xf numFmtId="0" fontId="6" fillId="0" borderId="0" xfId="2" applyFont="1" applyAlignment="1">
      <alignment horizontal="center" wrapText="1"/>
    </xf>
    <xf numFmtId="0" fontId="3" fillId="3" borderId="1" xfId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 wrapText="1"/>
      <protection hidden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0" xfId="1" applyNumberFormat="1" applyFont="1"/>
  </cellXfs>
  <cellStyles count="3">
    <cellStyle name="Обычный" xfId="0" builtinId="0"/>
    <cellStyle name="Обычный 2" xfId="2"/>
    <cellStyle name="Обычный_tmp" xfId="1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zoomScale="80" zoomScaleNormal="80" zoomScaleSheetLayoutView="100" workbookViewId="0">
      <pane xSplit="3" ySplit="6" topLeftCell="E46" activePane="bottomRight" state="frozen"/>
      <selection pane="topRight" activeCell="D1" sqref="D1"/>
      <selection pane="bottomLeft" activeCell="A7" sqref="A7"/>
      <selection pane="bottomRight" activeCell="O57" sqref="O57"/>
    </sheetView>
  </sheetViews>
  <sheetFormatPr defaultColWidth="9.109375" defaultRowHeight="13.8" x14ac:dyDescent="0.25"/>
  <cols>
    <col min="1" max="1" width="5.44140625" style="1" customWidth="1"/>
    <col min="2" max="2" width="5.109375" style="1" customWidth="1"/>
    <col min="3" max="3" width="47.5546875" style="1" customWidth="1"/>
    <col min="4" max="4" width="35" style="11" customWidth="1"/>
    <col min="5" max="5" width="15.109375" style="11" customWidth="1"/>
    <col min="6" max="6" width="17.33203125" style="11" customWidth="1"/>
    <col min="7" max="7" width="15.109375" style="11" customWidth="1"/>
    <col min="8" max="8" width="17.5546875" style="11" customWidth="1"/>
    <col min="9" max="9" width="13.44140625" style="11" customWidth="1"/>
    <col min="10" max="10" width="16.88671875" style="11" customWidth="1"/>
    <col min="11" max="11" width="14.5546875" style="11" customWidth="1"/>
    <col min="12" max="12" width="16.33203125" style="11" customWidth="1"/>
    <col min="13" max="13" width="15.44140625" style="11" customWidth="1"/>
    <col min="14" max="14" width="16.33203125" style="11" customWidth="1"/>
    <col min="15" max="15" width="22.88671875" style="1" customWidth="1"/>
    <col min="16" max="16" width="18.5546875" style="1" customWidth="1"/>
    <col min="17" max="16384" width="9.109375" style="1"/>
  </cols>
  <sheetData>
    <row r="1" spans="1:16" x14ac:dyDescent="0.2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6" ht="17.399999999999999" x14ac:dyDescent="0.3">
      <c r="C2" s="20" t="s">
        <v>53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6" x14ac:dyDescent="0.25"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1"/>
      <c r="P3" s="7" t="s">
        <v>51</v>
      </c>
    </row>
    <row r="4" spans="1:16" ht="33.75" customHeight="1" x14ac:dyDescent="0.25">
      <c r="A4" s="23" t="s">
        <v>2</v>
      </c>
      <c r="B4" s="23" t="s">
        <v>3</v>
      </c>
      <c r="C4" s="24" t="s">
        <v>0</v>
      </c>
      <c r="D4" s="22" t="s">
        <v>54</v>
      </c>
      <c r="E4" s="25" t="s">
        <v>55</v>
      </c>
      <c r="F4" s="25"/>
      <c r="G4" s="25"/>
      <c r="H4" s="25"/>
      <c r="I4" s="25"/>
      <c r="J4" s="25"/>
      <c r="K4" s="25"/>
      <c r="L4" s="25"/>
      <c r="M4" s="25"/>
      <c r="N4" s="25"/>
      <c r="O4" s="22" t="s">
        <v>56</v>
      </c>
      <c r="P4" s="22" t="s">
        <v>50</v>
      </c>
    </row>
    <row r="5" spans="1:16" ht="31.5" customHeight="1" x14ac:dyDescent="0.25">
      <c r="A5" s="23"/>
      <c r="B5" s="23"/>
      <c r="C5" s="24"/>
      <c r="D5" s="22"/>
      <c r="E5" s="21" t="s">
        <v>58</v>
      </c>
      <c r="F5" s="21"/>
      <c r="G5" s="21" t="s">
        <v>59</v>
      </c>
      <c r="H5" s="21"/>
      <c r="I5" s="21" t="s">
        <v>60</v>
      </c>
      <c r="J5" s="21"/>
      <c r="K5" s="21" t="s">
        <v>61</v>
      </c>
      <c r="L5" s="21"/>
      <c r="M5" s="21" t="s">
        <v>62</v>
      </c>
      <c r="N5" s="21"/>
      <c r="O5" s="22"/>
      <c r="P5" s="22"/>
    </row>
    <row r="6" spans="1:16" ht="135.75" customHeight="1" x14ac:dyDescent="0.25">
      <c r="A6" s="23"/>
      <c r="B6" s="23"/>
      <c r="C6" s="24"/>
      <c r="D6" s="22"/>
      <c r="E6" s="8" t="s">
        <v>1</v>
      </c>
      <c r="F6" s="8" t="s">
        <v>52</v>
      </c>
      <c r="G6" s="8" t="s">
        <v>1</v>
      </c>
      <c r="H6" s="8" t="s">
        <v>52</v>
      </c>
      <c r="I6" s="8" t="s">
        <v>1</v>
      </c>
      <c r="J6" s="8" t="s">
        <v>52</v>
      </c>
      <c r="K6" s="8" t="s">
        <v>1</v>
      </c>
      <c r="L6" s="8" t="s">
        <v>52</v>
      </c>
      <c r="M6" s="8" t="s">
        <v>1</v>
      </c>
      <c r="N6" s="8" t="s">
        <v>52</v>
      </c>
      <c r="O6" s="22"/>
      <c r="P6" s="22"/>
    </row>
    <row r="7" spans="1:16" s="9" customFormat="1" ht="24" customHeight="1" x14ac:dyDescent="0.25">
      <c r="A7" s="3">
        <v>1</v>
      </c>
      <c r="B7" s="3" t="s">
        <v>4</v>
      </c>
      <c r="C7" s="4" t="s">
        <v>5</v>
      </c>
      <c r="D7" s="12">
        <f>SUM(D8:D15)</f>
        <v>328661.00299999997</v>
      </c>
      <c r="E7" s="12">
        <f t="shared" ref="E7:P7" si="0">SUM(E8:E15)</f>
        <v>49923.095000000001</v>
      </c>
      <c r="F7" s="12">
        <f t="shared" si="0"/>
        <v>378584.098</v>
      </c>
      <c r="G7" s="12">
        <f t="shared" si="0"/>
        <v>4331.6670000000086</v>
      </c>
      <c r="H7" s="12">
        <f t="shared" si="0"/>
        <v>382915.76500000001</v>
      </c>
      <c r="I7" s="12">
        <f t="shared" si="0"/>
        <v>-4114.2400000000216</v>
      </c>
      <c r="J7" s="12">
        <f t="shared" si="0"/>
        <v>378801.52500000002</v>
      </c>
      <c r="K7" s="12">
        <f t="shared" si="0"/>
        <v>-5613.2959999999948</v>
      </c>
      <c r="L7" s="12">
        <f t="shared" si="0"/>
        <v>373188.22899999999</v>
      </c>
      <c r="M7" s="12">
        <f t="shared" si="0"/>
        <v>-6775.3219999999847</v>
      </c>
      <c r="N7" s="12">
        <f t="shared" si="0"/>
        <v>366412.90700000001</v>
      </c>
      <c r="O7" s="12">
        <f t="shared" ref="O7" si="1">SUM(O8:O15)</f>
        <v>366412.90700000001</v>
      </c>
      <c r="P7" s="12">
        <f t="shared" si="0"/>
        <v>37751.90400000001</v>
      </c>
    </row>
    <row r="8" spans="1:16" ht="41.4" x14ac:dyDescent="0.25">
      <c r="A8" s="2">
        <v>1</v>
      </c>
      <c r="B8" s="2">
        <v>2</v>
      </c>
      <c r="C8" s="10" t="s">
        <v>6</v>
      </c>
      <c r="D8" s="13">
        <v>2114.7539999999999</v>
      </c>
      <c r="E8" s="14">
        <f>F8-D8</f>
        <v>0</v>
      </c>
      <c r="F8" s="13">
        <v>2114.7539999999999</v>
      </c>
      <c r="G8" s="14">
        <f>H8-F8</f>
        <v>0</v>
      </c>
      <c r="H8" s="13">
        <v>2114.7539999999999</v>
      </c>
      <c r="I8" s="14">
        <f>J8-H8</f>
        <v>101.20600000000013</v>
      </c>
      <c r="J8" s="13">
        <v>2215.96</v>
      </c>
      <c r="K8" s="14">
        <f>L8-J8</f>
        <v>37.494000000000142</v>
      </c>
      <c r="L8" s="13">
        <v>2253.4540000000002</v>
      </c>
      <c r="M8" s="13">
        <f>N8-L8</f>
        <v>76.940999999999804</v>
      </c>
      <c r="N8" s="13">
        <v>2330.395</v>
      </c>
      <c r="O8" s="13">
        <v>2330.395</v>
      </c>
      <c r="P8" s="14">
        <f>E8+G8+I8+K8+M8</f>
        <v>215.64100000000008</v>
      </c>
    </row>
    <row r="9" spans="1:16" ht="55.2" x14ac:dyDescent="0.25">
      <c r="A9" s="2">
        <v>1</v>
      </c>
      <c r="B9" s="2">
        <v>3</v>
      </c>
      <c r="C9" s="10" t="s">
        <v>7</v>
      </c>
      <c r="D9" s="13">
        <v>6715.1850000000004</v>
      </c>
      <c r="E9" s="14">
        <f t="shared" ref="E9:E15" si="2">F9-D9</f>
        <v>0</v>
      </c>
      <c r="F9" s="13">
        <v>6715.1850000000004</v>
      </c>
      <c r="G9" s="14">
        <f t="shared" ref="G9:G15" si="3">H9-F9</f>
        <v>0</v>
      </c>
      <c r="H9" s="13">
        <v>6715.1850000000004</v>
      </c>
      <c r="I9" s="14">
        <f t="shared" ref="I9:I15" si="4">J9-H9</f>
        <v>427.10599999999977</v>
      </c>
      <c r="J9" s="13">
        <v>7142.2910000000002</v>
      </c>
      <c r="K9" s="14">
        <f t="shared" ref="K9:K15" si="5">L9-J9</f>
        <v>-5.0760000000000218</v>
      </c>
      <c r="L9" s="13">
        <v>7137.2150000000001</v>
      </c>
      <c r="M9" s="13">
        <f t="shared" ref="M9:M15" si="6">N9-L9</f>
        <v>6.5</v>
      </c>
      <c r="N9" s="13">
        <v>7143.7150000000001</v>
      </c>
      <c r="O9" s="13">
        <v>7143.7150000000001</v>
      </c>
      <c r="P9" s="14">
        <f t="shared" ref="P9:P15" si="7">E9+G9+I9+K9+M9</f>
        <v>428.52999999999975</v>
      </c>
    </row>
    <row r="10" spans="1:16" ht="55.2" x14ac:dyDescent="0.25">
      <c r="A10" s="2">
        <v>1</v>
      </c>
      <c r="B10" s="2">
        <v>4</v>
      </c>
      <c r="C10" s="10" t="s">
        <v>8</v>
      </c>
      <c r="D10" s="13">
        <v>78956.17</v>
      </c>
      <c r="E10" s="14">
        <f>F10-D10</f>
        <v>-497.125</v>
      </c>
      <c r="F10" s="13">
        <v>78459.044999999998</v>
      </c>
      <c r="G10" s="14">
        <f t="shared" si="3"/>
        <v>45.394000000000233</v>
      </c>
      <c r="H10" s="13">
        <v>78504.438999999998</v>
      </c>
      <c r="I10" s="14">
        <f t="shared" si="4"/>
        <v>5029.301999999996</v>
      </c>
      <c r="J10" s="13">
        <v>83533.740999999995</v>
      </c>
      <c r="K10" s="14">
        <f t="shared" si="5"/>
        <v>1237.9700000000012</v>
      </c>
      <c r="L10" s="13">
        <v>84771.710999999996</v>
      </c>
      <c r="M10" s="13">
        <f t="shared" si="6"/>
        <v>-347.85099999999511</v>
      </c>
      <c r="N10" s="13">
        <v>84423.86</v>
      </c>
      <c r="O10" s="13">
        <v>84423.86</v>
      </c>
      <c r="P10" s="14">
        <f t="shared" si="7"/>
        <v>5467.6900000000023</v>
      </c>
    </row>
    <row r="11" spans="1:16" ht="18" x14ac:dyDescent="0.25">
      <c r="A11" s="2">
        <v>1</v>
      </c>
      <c r="B11" s="2">
        <v>5</v>
      </c>
      <c r="C11" s="10" t="s">
        <v>9</v>
      </c>
      <c r="D11" s="13">
        <v>145.631</v>
      </c>
      <c r="E11" s="14">
        <f t="shared" si="2"/>
        <v>0</v>
      </c>
      <c r="F11" s="13">
        <v>145.631</v>
      </c>
      <c r="G11" s="14">
        <f t="shared" si="3"/>
        <v>0</v>
      </c>
      <c r="H11" s="13">
        <v>145.631</v>
      </c>
      <c r="I11" s="14">
        <f t="shared" si="4"/>
        <v>0</v>
      </c>
      <c r="J11" s="13">
        <v>145.631</v>
      </c>
      <c r="K11" s="14">
        <f t="shared" si="5"/>
        <v>0</v>
      </c>
      <c r="L11" s="13">
        <v>145.631</v>
      </c>
      <c r="M11" s="13">
        <f t="shared" si="6"/>
        <v>0</v>
      </c>
      <c r="N11" s="13">
        <v>145.631</v>
      </c>
      <c r="O11" s="13">
        <v>145.631</v>
      </c>
      <c r="P11" s="14">
        <f t="shared" si="7"/>
        <v>0</v>
      </c>
    </row>
    <row r="12" spans="1:16" ht="41.4" x14ac:dyDescent="0.25">
      <c r="A12" s="2">
        <v>1</v>
      </c>
      <c r="B12" s="2">
        <v>6</v>
      </c>
      <c r="C12" s="10" t="s">
        <v>10</v>
      </c>
      <c r="D12" s="13">
        <v>20184.855</v>
      </c>
      <c r="E12" s="14">
        <f t="shared" si="2"/>
        <v>550</v>
      </c>
      <c r="F12" s="13">
        <v>20734.855</v>
      </c>
      <c r="G12" s="14">
        <f t="shared" si="3"/>
        <v>0</v>
      </c>
      <c r="H12" s="13">
        <v>20734.855</v>
      </c>
      <c r="I12" s="14">
        <f t="shared" si="4"/>
        <v>1282.9779999999992</v>
      </c>
      <c r="J12" s="13">
        <v>22017.832999999999</v>
      </c>
      <c r="K12" s="14">
        <f t="shared" si="5"/>
        <v>235.46399999999994</v>
      </c>
      <c r="L12" s="13">
        <v>22253.296999999999</v>
      </c>
      <c r="M12" s="13">
        <f t="shared" si="6"/>
        <v>-3.5049999999973807</v>
      </c>
      <c r="N12" s="13">
        <v>22249.792000000001</v>
      </c>
      <c r="O12" s="13">
        <v>22249.792000000001</v>
      </c>
      <c r="P12" s="14">
        <f t="shared" si="7"/>
        <v>2064.9370000000017</v>
      </c>
    </row>
    <row r="13" spans="1:16" ht="18" x14ac:dyDescent="0.25">
      <c r="A13" s="2">
        <v>1</v>
      </c>
      <c r="B13" s="2">
        <v>7</v>
      </c>
      <c r="C13" s="10" t="s">
        <v>11</v>
      </c>
      <c r="D13" s="13">
        <v>8249.5490000000009</v>
      </c>
      <c r="E13" s="14">
        <f t="shared" si="2"/>
        <v>0</v>
      </c>
      <c r="F13" s="13">
        <v>8249.5490000000009</v>
      </c>
      <c r="G13" s="14">
        <f t="shared" si="3"/>
        <v>0</v>
      </c>
      <c r="H13" s="13">
        <v>8249.5490000000009</v>
      </c>
      <c r="I13" s="14">
        <f t="shared" si="4"/>
        <v>5351.0999999999985</v>
      </c>
      <c r="J13" s="13">
        <v>13600.648999999999</v>
      </c>
      <c r="K13" s="14">
        <f t="shared" si="5"/>
        <v>0</v>
      </c>
      <c r="L13" s="13">
        <v>13600.648999999999</v>
      </c>
      <c r="M13" s="13">
        <f t="shared" si="6"/>
        <v>-1.8559999999997672</v>
      </c>
      <c r="N13" s="13">
        <v>13598.793</v>
      </c>
      <c r="O13" s="13">
        <v>13598.793</v>
      </c>
      <c r="P13" s="14">
        <f t="shared" si="7"/>
        <v>5349.2439999999988</v>
      </c>
    </row>
    <row r="14" spans="1:16" ht="32.25" customHeight="1" x14ac:dyDescent="0.25">
      <c r="A14" s="2">
        <v>1</v>
      </c>
      <c r="B14" s="2">
        <v>11</v>
      </c>
      <c r="C14" s="10" t="s">
        <v>12</v>
      </c>
      <c r="D14" s="13">
        <v>5000</v>
      </c>
      <c r="E14" s="14">
        <f>F14-D14</f>
        <v>20000</v>
      </c>
      <c r="F14" s="13">
        <v>25000</v>
      </c>
      <c r="G14" s="14">
        <f t="shared" si="3"/>
        <v>9572.6679999999978</v>
      </c>
      <c r="H14" s="13">
        <v>34572.667999999998</v>
      </c>
      <c r="I14" s="14">
        <f t="shared" si="4"/>
        <v>-12859.680999999997</v>
      </c>
      <c r="J14" s="13">
        <v>21712.987000000001</v>
      </c>
      <c r="K14" s="14">
        <f t="shared" si="5"/>
        <v>-6949.3350000000009</v>
      </c>
      <c r="L14" s="13">
        <v>14763.652</v>
      </c>
      <c r="M14" s="13">
        <f t="shared" si="6"/>
        <v>-4750.1970000000001</v>
      </c>
      <c r="N14" s="13">
        <v>10013.455</v>
      </c>
      <c r="O14" s="13">
        <v>10013.455</v>
      </c>
      <c r="P14" s="14">
        <f t="shared" si="7"/>
        <v>5013.4549999999999</v>
      </c>
    </row>
    <row r="15" spans="1:16" ht="18" x14ac:dyDescent="0.25">
      <c r="A15" s="2">
        <v>1</v>
      </c>
      <c r="B15" s="2">
        <v>13</v>
      </c>
      <c r="C15" s="10" t="s">
        <v>13</v>
      </c>
      <c r="D15" s="13">
        <v>207294.859</v>
      </c>
      <c r="E15" s="14">
        <f t="shared" si="2"/>
        <v>29870.22</v>
      </c>
      <c r="F15" s="13">
        <v>237165.079</v>
      </c>
      <c r="G15" s="14">
        <f t="shared" si="3"/>
        <v>-5286.3949999999895</v>
      </c>
      <c r="H15" s="13">
        <v>231878.68400000001</v>
      </c>
      <c r="I15" s="14">
        <f t="shared" si="4"/>
        <v>-3446.2510000000184</v>
      </c>
      <c r="J15" s="13">
        <v>228432.43299999999</v>
      </c>
      <c r="K15" s="14">
        <f t="shared" si="5"/>
        <v>-169.81299999999464</v>
      </c>
      <c r="L15" s="13">
        <v>228262.62</v>
      </c>
      <c r="M15" s="13">
        <f t="shared" si="6"/>
        <v>-1755.3539999999921</v>
      </c>
      <c r="N15" s="13">
        <v>226507.266</v>
      </c>
      <c r="O15" s="13">
        <v>226507.266</v>
      </c>
      <c r="P15" s="14">
        <f t="shared" si="7"/>
        <v>19212.407000000007</v>
      </c>
    </row>
    <row r="16" spans="1:16" s="9" customFormat="1" ht="17.399999999999999" x14ac:dyDescent="0.25">
      <c r="A16" s="3">
        <v>2</v>
      </c>
      <c r="B16" s="3" t="s">
        <v>4</v>
      </c>
      <c r="C16" s="4" t="s">
        <v>14</v>
      </c>
      <c r="D16" s="12">
        <f>SUM(D17)</f>
        <v>0</v>
      </c>
      <c r="E16" s="12">
        <f t="shared" ref="E16:P16" si="8">SUM(E17)</f>
        <v>0</v>
      </c>
      <c r="F16" s="12">
        <f t="shared" si="8"/>
        <v>0</v>
      </c>
      <c r="G16" s="12">
        <f t="shared" si="8"/>
        <v>0</v>
      </c>
      <c r="H16" s="12">
        <f t="shared" si="8"/>
        <v>0</v>
      </c>
      <c r="I16" s="12">
        <f t="shared" si="8"/>
        <v>0</v>
      </c>
      <c r="J16" s="12">
        <f t="shared" si="8"/>
        <v>0</v>
      </c>
      <c r="K16" s="12">
        <f t="shared" si="8"/>
        <v>0</v>
      </c>
      <c r="L16" s="12">
        <f t="shared" si="8"/>
        <v>0</v>
      </c>
      <c r="M16" s="12">
        <f t="shared" si="8"/>
        <v>4537.2979999999998</v>
      </c>
      <c r="N16" s="12">
        <f t="shared" si="8"/>
        <v>4537.2979999999998</v>
      </c>
      <c r="O16" s="12">
        <f t="shared" si="8"/>
        <v>4537.2979999999998</v>
      </c>
      <c r="P16" s="12">
        <f t="shared" si="8"/>
        <v>4537.2979999999998</v>
      </c>
    </row>
    <row r="17" spans="1:16" ht="18" x14ac:dyDescent="0.25">
      <c r="A17" s="2">
        <v>2</v>
      </c>
      <c r="B17" s="2">
        <v>3</v>
      </c>
      <c r="C17" s="10" t="s">
        <v>15</v>
      </c>
      <c r="D17" s="13">
        <v>0</v>
      </c>
      <c r="E17" s="14">
        <v>0</v>
      </c>
      <c r="F17" s="13">
        <v>0</v>
      </c>
      <c r="G17" s="14">
        <f>H17-F17</f>
        <v>0</v>
      </c>
      <c r="H17" s="13">
        <v>0</v>
      </c>
      <c r="I17" s="14">
        <f>J17-H17</f>
        <v>0</v>
      </c>
      <c r="J17" s="13">
        <v>0</v>
      </c>
      <c r="K17" s="14">
        <f>L17-J17</f>
        <v>0</v>
      </c>
      <c r="L17" s="13">
        <v>0</v>
      </c>
      <c r="M17" s="13">
        <f>N17-L17</f>
        <v>4537.2979999999998</v>
      </c>
      <c r="N17" s="13">
        <v>4537.2979999999998</v>
      </c>
      <c r="O17" s="13">
        <v>4537.2979999999998</v>
      </c>
      <c r="P17" s="14">
        <f>E17+G17+I17+K17+M17</f>
        <v>4537.2979999999998</v>
      </c>
    </row>
    <row r="18" spans="1:16" s="9" customFormat="1" ht="27.6" x14ac:dyDescent="0.25">
      <c r="A18" s="3">
        <v>3</v>
      </c>
      <c r="B18" s="3" t="s">
        <v>4</v>
      </c>
      <c r="C18" s="4" t="s">
        <v>16</v>
      </c>
      <c r="D18" s="12">
        <f>SUM(D19:D20)</f>
        <v>32601.620999999999</v>
      </c>
      <c r="E18" s="12">
        <f t="shared" ref="E18:P18" si="9">SUM(E19:E20)</f>
        <v>4685.0199999999986</v>
      </c>
      <c r="F18" s="12">
        <f t="shared" si="9"/>
        <v>37286.641000000003</v>
      </c>
      <c r="G18" s="12">
        <f t="shared" si="9"/>
        <v>125.89799999999923</v>
      </c>
      <c r="H18" s="12">
        <f t="shared" si="9"/>
        <v>37412.538999999997</v>
      </c>
      <c r="I18" s="12">
        <f t="shared" si="9"/>
        <v>1835.9270000000033</v>
      </c>
      <c r="J18" s="12">
        <f t="shared" si="9"/>
        <v>39248.466</v>
      </c>
      <c r="K18" s="12">
        <f t="shared" si="9"/>
        <v>672.72200000000112</v>
      </c>
      <c r="L18" s="12">
        <f t="shared" si="9"/>
        <v>39921.188000000002</v>
      </c>
      <c r="M18" s="12">
        <f t="shared" si="9"/>
        <v>-1039.545000000001</v>
      </c>
      <c r="N18" s="12">
        <f t="shared" si="9"/>
        <v>38881.643000000004</v>
      </c>
      <c r="O18" s="12">
        <f t="shared" ref="O18" si="10">SUM(O19:O20)</f>
        <v>38881.643000000004</v>
      </c>
      <c r="P18" s="12">
        <f t="shared" si="9"/>
        <v>6280.0220000000018</v>
      </c>
    </row>
    <row r="19" spans="1:16" ht="41.4" x14ac:dyDescent="0.25">
      <c r="A19" s="2">
        <v>3</v>
      </c>
      <c r="B19" s="2">
        <v>10</v>
      </c>
      <c r="C19" s="10" t="s">
        <v>49</v>
      </c>
      <c r="D19" s="13">
        <v>31125.181</v>
      </c>
      <c r="E19" s="14">
        <f>F19-D19</f>
        <v>3068.2999999999993</v>
      </c>
      <c r="F19" s="13">
        <v>34193.481</v>
      </c>
      <c r="G19" s="14">
        <f>H19-F19</f>
        <v>165.78199999999924</v>
      </c>
      <c r="H19" s="13">
        <v>34359.262999999999</v>
      </c>
      <c r="I19" s="14">
        <f>J19-H19</f>
        <v>1955.9270000000033</v>
      </c>
      <c r="J19" s="13">
        <v>36315.19</v>
      </c>
      <c r="K19" s="14">
        <f>L19-J19</f>
        <v>898.04000000000087</v>
      </c>
      <c r="L19" s="13">
        <v>37213.230000000003</v>
      </c>
      <c r="M19" s="13">
        <f>N19-L19</f>
        <v>-898.04000000000087</v>
      </c>
      <c r="N19" s="13">
        <v>36315.19</v>
      </c>
      <c r="O19" s="13">
        <v>36315.19</v>
      </c>
      <c r="P19" s="14">
        <f>E19+G19+I19+K19+M19</f>
        <v>5190.0090000000018</v>
      </c>
    </row>
    <row r="20" spans="1:16" ht="27.6" x14ac:dyDescent="0.25">
      <c r="A20" s="2">
        <v>3</v>
      </c>
      <c r="B20" s="2">
        <v>14</v>
      </c>
      <c r="C20" s="10" t="s">
        <v>57</v>
      </c>
      <c r="D20" s="13">
        <v>1476.44</v>
      </c>
      <c r="E20" s="14">
        <f>F20-D20</f>
        <v>1616.7199999999998</v>
      </c>
      <c r="F20" s="13">
        <v>3093.16</v>
      </c>
      <c r="G20" s="14">
        <f>H20-F20</f>
        <v>-39.884000000000015</v>
      </c>
      <c r="H20" s="13">
        <v>3053.2759999999998</v>
      </c>
      <c r="I20" s="14">
        <f>J20-H20</f>
        <v>-120</v>
      </c>
      <c r="J20" s="13">
        <v>2933.2759999999998</v>
      </c>
      <c r="K20" s="14">
        <f>L20-J20</f>
        <v>-225.31799999999976</v>
      </c>
      <c r="L20" s="13">
        <v>2707.9580000000001</v>
      </c>
      <c r="M20" s="13">
        <f>N20-L20</f>
        <v>-141.50500000000011</v>
      </c>
      <c r="N20" s="13">
        <v>2566.453</v>
      </c>
      <c r="O20" s="13">
        <v>2566.453</v>
      </c>
      <c r="P20" s="14">
        <f>E20+G20+I20+K20+M20</f>
        <v>1090.0129999999999</v>
      </c>
    </row>
    <row r="21" spans="1:16" s="9" customFormat="1" ht="17.399999999999999" x14ac:dyDescent="0.25">
      <c r="A21" s="3">
        <v>4</v>
      </c>
      <c r="B21" s="3" t="s">
        <v>4</v>
      </c>
      <c r="C21" s="4" t="s">
        <v>17</v>
      </c>
      <c r="D21" s="12">
        <f>SUM(D22:D25)</f>
        <v>260001.66800000001</v>
      </c>
      <c r="E21" s="12">
        <f t="shared" ref="E21:P21" si="11">SUM(E22:E25)</f>
        <v>42546.973000000013</v>
      </c>
      <c r="F21" s="12">
        <f t="shared" si="11"/>
        <v>302548.641</v>
      </c>
      <c r="G21" s="12">
        <f t="shared" si="11"/>
        <v>11745.165999999968</v>
      </c>
      <c r="H21" s="12">
        <f t="shared" si="11"/>
        <v>314293.80699999997</v>
      </c>
      <c r="I21" s="12">
        <f t="shared" si="11"/>
        <v>8011.2940000000144</v>
      </c>
      <c r="J21" s="12">
        <f t="shared" si="11"/>
        <v>322305.10100000002</v>
      </c>
      <c r="K21" s="12">
        <f t="shared" si="11"/>
        <v>4138.3399999999747</v>
      </c>
      <c r="L21" s="12">
        <f t="shared" si="11"/>
        <v>326443.44099999999</v>
      </c>
      <c r="M21" s="12">
        <f t="shared" si="11"/>
        <v>-54111.938999999984</v>
      </c>
      <c r="N21" s="12">
        <f t="shared" si="11"/>
        <v>272331.50199999998</v>
      </c>
      <c r="O21" s="12">
        <f t="shared" ref="O21" si="12">SUM(O22:O25)</f>
        <v>272331.50199999998</v>
      </c>
      <c r="P21" s="12">
        <f t="shared" si="11"/>
        <v>12329.83399999999</v>
      </c>
    </row>
    <row r="22" spans="1:16" ht="18" x14ac:dyDescent="0.25">
      <c r="A22" s="2">
        <v>4</v>
      </c>
      <c r="B22" s="2">
        <v>5</v>
      </c>
      <c r="C22" s="10" t="s">
        <v>18</v>
      </c>
      <c r="D22" s="13">
        <v>8512.1</v>
      </c>
      <c r="E22" s="14">
        <f>F22-D22</f>
        <v>-1.0000000002037268E-3</v>
      </c>
      <c r="F22" s="13">
        <v>8512.0990000000002</v>
      </c>
      <c r="G22" s="14">
        <f>H22-F22</f>
        <v>0</v>
      </c>
      <c r="H22" s="13">
        <v>8512.0990000000002</v>
      </c>
      <c r="I22" s="14">
        <f>J22-H22</f>
        <v>503.82799999999952</v>
      </c>
      <c r="J22" s="13">
        <v>9015.9269999999997</v>
      </c>
      <c r="K22" s="14">
        <f>L22-J22</f>
        <v>112.68000000000029</v>
      </c>
      <c r="L22" s="13">
        <v>9128.607</v>
      </c>
      <c r="M22" s="13">
        <f>N22-L22</f>
        <v>0</v>
      </c>
      <c r="N22" s="13">
        <v>9128.607</v>
      </c>
      <c r="O22" s="13">
        <v>9128.607</v>
      </c>
      <c r="P22" s="14">
        <f>E22+G22+I22+K22+M22</f>
        <v>616.50699999999961</v>
      </c>
    </row>
    <row r="23" spans="1:16" ht="18" x14ac:dyDescent="0.25">
      <c r="A23" s="2">
        <v>4</v>
      </c>
      <c r="B23" s="2">
        <v>8</v>
      </c>
      <c r="C23" s="10" t="s">
        <v>19</v>
      </c>
      <c r="D23" s="13">
        <v>200</v>
      </c>
      <c r="E23" s="14">
        <f t="shared" ref="E23:E25" si="13">F23-D23</f>
        <v>0</v>
      </c>
      <c r="F23" s="13">
        <v>200</v>
      </c>
      <c r="G23" s="14">
        <f t="shared" ref="G23:G25" si="14">H23-F23</f>
        <v>-200</v>
      </c>
      <c r="H23" s="13">
        <v>0</v>
      </c>
      <c r="I23" s="14">
        <f t="shared" ref="I23:I25" si="15">J23-H23</f>
        <v>0</v>
      </c>
      <c r="J23" s="13">
        <v>0</v>
      </c>
      <c r="K23" s="14">
        <f t="shared" ref="K23:K25" si="16">L23-J23</f>
        <v>0</v>
      </c>
      <c r="L23" s="13">
        <v>0</v>
      </c>
      <c r="M23" s="13">
        <f t="shared" ref="M23:M25" si="17">N23-L23</f>
        <v>0</v>
      </c>
      <c r="N23" s="13">
        <v>0</v>
      </c>
      <c r="O23" s="13">
        <v>0</v>
      </c>
      <c r="P23" s="14">
        <f t="shared" ref="P23:P25" si="18">E23+G23+I23+K23+M23</f>
        <v>-200</v>
      </c>
    </row>
    <row r="24" spans="1:16" ht="18" x14ac:dyDescent="0.25">
      <c r="A24" s="2">
        <v>4</v>
      </c>
      <c r="B24" s="2">
        <v>9</v>
      </c>
      <c r="C24" s="10" t="s">
        <v>20</v>
      </c>
      <c r="D24" s="13">
        <v>249059.568</v>
      </c>
      <c r="E24" s="14">
        <f t="shared" si="13"/>
        <v>42241.974000000017</v>
      </c>
      <c r="F24" s="13">
        <v>291301.54200000002</v>
      </c>
      <c r="G24" s="14">
        <f t="shared" si="14"/>
        <v>11950.165999999968</v>
      </c>
      <c r="H24" s="13">
        <v>303251.70799999998</v>
      </c>
      <c r="I24" s="14">
        <f t="shared" si="15"/>
        <v>7507.4660000000149</v>
      </c>
      <c r="J24" s="13">
        <v>310759.174</v>
      </c>
      <c r="K24" s="14">
        <f t="shared" si="16"/>
        <v>3865.6599999999744</v>
      </c>
      <c r="L24" s="13">
        <v>314624.83399999997</v>
      </c>
      <c r="M24" s="13">
        <f t="shared" si="17"/>
        <v>-53861.938999999984</v>
      </c>
      <c r="N24" s="13">
        <v>260762.89499999999</v>
      </c>
      <c r="O24" s="13">
        <v>260762.89499999999</v>
      </c>
      <c r="P24" s="14">
        <f t="shared" si="18"/>
        <v>11703.32699999999</v>
      </c>
    </row>
    <row r="25" spans="1:16" ht="27.6" x14ac:dyDescent="0.25">
      <c r="A25" s="2">
        <v>4</v>
      </c>
      <c r="B25" s="2">
        <v>12</v>
      </c>
      <c r="C25" s="10" t="s">
        <v>21</v>
      </c>
      <c r="D25" s="13">
        <v>2230</v>
      </c>
      <c r="E25" s="14">
        <f t="shared" si="13"/>
        <v>305</v>
      </c>
      <c r="F25" s="13">
        <v>2535</v>
      </c>
      <c r="G25" s="14">
        <f t="shared" si="14"/>
        <v>-5</v>
      </c>
      <c r="H25" s="13">
        <v>2530</v>
      </c>
      <c r="I25" s="14">
        <f t="shared" si="15"/>
        <v>0</v>
      </c>
      <c r="J25" s="13">
        <v>2530</v>
      </c>
      <c r="K25" s="14">
        <f t="shared" si="16"/>
        <v>160</v>
      </c>
      <c r="L25" s="13">
        <v>2690</v>
      </c>
      <c r="M25" s="13">
        <f t="shared" si="17"/>
        <v>-250</v>
      </c>
      <c r="N25" s="13">
        <v>2440</v>
      </c>
      <c r="O25" s="13">
        <v>2440</v>
      </c>
      <c r="P25" s="14">
        <f t="shared" si="18"/>
        <v>210</v>
      </c>
    </row>
    <row r="26" spans="1:16" s="9" customFormat="1" ht="17.399999999999999" x14ac:dyDescent="0.25">
      <c r="A26" s="3">
        <v>5</v>
      </c>
      <c r="B26" s="3" t="s">
        <v>4</v>
      </c>
      <c r="C26" s="4" t="s">
        <v>22</v>
      </c>
      <c r="D26" s="12">
        <f>SUM(D27:D30)</f>
        <v>679626.32499999995</v>
      </c>
      <c r="E26" s="12">
        <f t="shared" ref="E26:P26" si="19">SUM(E27:E30)</f>
        <v>100243.62700000001</v>
      </c>
      <c r="F26" s="12">
        <f t="shared" si="19"/>
        <v>779869.95199999993</v>
      </c>
      <c r="G26" s="12">
        <f t="shared" si="19"/>
        <v>1949.3190000000468</v>
      </c>
      <c r="H26" s="12">
        <f t="shared" si="19"/>
        <v>781819.27100000007</v>
      </c>
      <c r="I26" s="12">
        <f t="shared" si="19"/>
        <v>11323.31599999997</v>
      </c>
      <c r="J26" s="12">
        <f t="shared" si="19"/>
        <v>793142.58700000006</v>
      </c>
      <c r="K26" s="12">
        <f t="shared" si="19"/>
        <v>-71672.207000000009</v>
      </c>
      <c r="L26" s="12">
        <f t="shared" si="19"/>
        <v>721470.38</v>
      </c>
      <c r="M26" s="12">
        <f t="shared" si="19"/>
        <v>-28996.920999999988</v>
      </c>
      <c r="N26" s="12">
        <f t="shared" si="19"/>
        <v>692473.45900000003</v>
      </c>
      <c r="O26" s="12">
        <f t="shared" ref="O26" si="20">SUM(O27:O30)</f>
        <v>692473.45900000003</v>
      </c>
      <c r="P26" s="12">
        <f t="shared" si="19"/>
        <v>12847.134000000035</v>
      </c>
    </row>
    <row r="27" spans="1:16" ht="18" x14ac:dyDescent="0.25">
      <c r="A27" s="2">
        <v>5</v>
      </c>
      <c r="B27" s="2">
        <v>1</v>
      </c>
      <c r="C27" s="10" t="s">
        <v>23</v>
      </c>
      <c r="D27" s="13">
        <v>452595.75699999998</v>
      </c>
      <c r="E27" s="14">
        <f>F27-D27</f>
        <v>64607.390000000014</v>
      </c>
      <c r="F27" s="13">
        <v>517203.147</v>
      </c>
      <c r="G27" s="14">
        <f>H27-F27</f>
        <v>2509.710000000021</v>
      </c>
      <c r="H27" s="13">
        <v>519712.85700000002</v>
      </c>
      <c r="I27" s="14">
        <f>J27-H27</f>
        <v>-6148.1610000000219</v>
      </c>
      <c r="J27" s="13">
        <v>513564.696</v>
      </c>
      <c r="K27" s="14">
        <f>L27-J27</f>
        <v>821.47800000000279</v>
      </c>
      <c r="L27" s="13">
        <v>514386.174</v>
      </c>
      <c r="M27" s="13">
        <f>N27-L27</f>
        <v>-27468.04800000001</v>
      </c>
      <c r="N27" s="13">
        <v>486918.12599999999</v>
      </c>
      <c r="O27" s="13">
        <v>486918.12599999999</v>
      </c>
      <c r="P27" s="14">
        <f>E27+G27+I27+K27+M27</f>
        <v>34322.369000000006</v>
      </c>
    </row>
    <row r="28" spans="1:16" ht="18" x14ac:dyDescent="0.25">
      <c r="A28" s="2">
        <v>5</v>
      </c>
      <c r="B28" s="2">
        <v>2</v>
      </c>
      <c r="C28" s="10" t="s">
        <v>24</v>
      </c>
      <c r="D28" s="13">
        <v>2263.9079999999999</v>
      </c>
      <c r="E28" s="14">
        <f t="shared" ref="E28:E30" si="21">F28-D28</f>
        <v>1827.6310000000003</v>
      </c>
      <c r="F28" s="13">
        <v>4091.5390000000002</v>
      </c>
      <c r="G28" s="14">
        <f t="shared" ref="G28:G30" si="22">H28-F28</f>
        <v>0</v>
      </c>
      <c r="H28" s="13">
        <v>4091.5390000000002</v>
      </c>
      <c r="I28" s="14">
        <f t="shared" ref="I28:I30" si="23">J28-H28</f>
        <v>3471.6079999999997</v>
      </c>
      <c r="J28" s="13">
        <v>7563.1469999999999</v>
      </c>
      <c r="K28" s="14">
        <f t="shared" ref="K28:K30" si="24">L28-J28</f>
        <v>-3441.3679999999995</v>
      </c>
      <c r="L28" s="13">
        <v>4121.7790000000005</v>
      </c>
      <c r="M28" s="13">
        <f t="shared" ref="M28:M30" si="25">N28-L28</f>
        <v>38.825999999999112</v>
      </c>
      <c r="N28" s="13">
        <v>4160.6049999999996</v>
      </c>
      <c r="O28" s="13">
        <v>4160.6049999999996</v>
      </c>
      <c r="P28" s="14">
        <f t="shared" ref="P28:P30" si="26">E28+G28+I28+K28+M28</f>
        <v>1896.6969999999992</v>
      </c>
    </row>
    <row r="29" spans="1:16" ht="18" x14ac:dyDescent="0.25">
      <c r="A29" s="2">
        <v>5</v>
      </c>
      <c r="B29" s="2">
        <v>3</v>
      </c>
      <c r="C29" s="10" t="s">
        <v>25</v>
      </c>
      <c r="D29" s="13">
        <v>136841.44699999999</v>
      </c>
      <c r="E29" s="14">
        <f t="shared" si="21"/>
        <v>6971.4890000000014</v>
      </c>
      <c r="F29" s="13">
        <v>143812.93599999999</v>
      </c>
      <c r="G29" s="14">
        <f t="shared" si="22"/>
        <v>-8807.8829999999725</v>
      </c>
      <c r="H29" s="13">
        <v>135005.05300000001</v>
      </c>
      <c r="I29" s="14">
        <f t="shared" si="23"/>
        <v>4580.9309999999823</v>
      </c>
      <c r="J29" s="13">
        <v>139585.984</v>
      </c>
      <c r="K29" s="14">
        <f t="shared" si="24"/>
        <v>-71750.34599999999</v>
      </c>
      <c r="L29" s="13">
        <v>67835.638000000006</v>
      </c>
      <c r="M29" s="13">
        <f t="shared" si="25"/>
        <v>-454.23500000000058</v>
      </c>
      <c r="N29" s="13">
        <v>67381.403000000006</v>
      </c>
      <c r="O29" s="13">
        <v>67381.403000000006</v>
      </c>
      <c r="P29" s="14">
        <f t="shared" si="26"/>
        <v>-69460.04399999998</v>
      </c>
    </row>
    <row r="30" spans="1:16" ht="27.6" x14ac:dyDescent="0.25">
      <c r="A30" s="2">
        <v>5</v>
      </c>
      <c r="B30" s="2">
        <v>5</v>
      </c>
      <c r="C30" s="10" t="s">
        <v>26</v>
      </c>
      <c r="D30" s="13">
        <v>87925.213000000003</v>
      </c>
      <c r="E30" s="14">
        <f t="shared" si="21"/>
        <v>26837.116999999998</v>
      </c>
      <c r="F30" s="13">
        <v>114762.33</v>
      </c>
      <c r="G30" s="14">
        <f t="shared" si="22"/>
        <v>8247.4919999999984</v>
      </c>
      <c r="H30" s="13">
        <v>123009.822</v>
      </c>
      <c r="I30" s="14">
        <f t="shared" si="23"/>
        <v>9418.9380000000092</v>
      </c>
      <c r="J30" s="13">
        <v>132428.76</v>
      </c>
      <c r="K30" s="14">
        <f t="shared" si="24"/>
        <v>2698.0289999999804</v>
      </c>
      <c r="L30" s="13">
        <v>135126.78899999999</v>
      </c>
      <c r="M30" s="13">
        <f t="shared" si="25"/>
        <v>-1113.4639999999781</v>
      </c>
      <c r="N30" s="13">
        <v>134013.32500000001</v>
      </c>
      <c r="O30" s="13">
        <v>134013.32500000001</v>
      </c>
      <c r="P30" s="14">
        <f t="shared" si="26"/>
        <v>46088.112000000008</v>
      </c>
    </row>
    <row r="31" spans="1:16" s="9" customFormat="1" ht="17.399999999999999" x14ac:dyDescent="0.25">
      <c r="A31" s="3">
        <v>6</v>
      </c>
      <c r="B31" s="3" t="s">
        <v>4</v>
      </c>
      <c r="C31" s="4" t="s">
        <v>27</v>
      </c>
      <c r="D31" s="12">
        <f>SUM(D32)</f>
        <v>0</v>
      </c>
      <c r="E31" s="12">
        <f t="shared" ref="E31:P31" si="27">SUM(E32)</f>
        <v>0</v>
      </c>
      <c r="F31" s="12">
        <f t="shared" si="27"/>
        <v>0</v>
      </c>
      <c r="G31" s="12">
        <f t="shared" si="27"/>
        <v>4.25</v>
      </c>
      <c r="H31" s="12">
        <f t="shared" si="27"/>
        <v>4.25</v>
      </c>
      <c r="I31" s="12">
        <f t="shared" si="27"/>
        <v>0</v>
      </c>
      <c r="J31" s="12">
        <f t="shared" si="27"/>
        <v>4.25</v>
      </c>
      <c r="K31" s="12">
        <f t="shared" si="27"/>
        <v>5095.6120000000001</v>
      </c>
      <c r="L31" s="12">
        <f t="shared" si="27"/>
        <v>5099.8620000000001</v>
      </c>
      <c r="M31" s="12">
        <f t="shared" si="27"/>
        <v>0</v>
      </c>
      <c r="N31" s="12">
        <f t="shared" si="27"/>
        <v>5099.8620000000001</v>
      </c>
      <c r="O31" s="12">
        <f t="shared" si="27"/>
        <v>5099.8620000000001</v>
      </c>
      <c r="P31" s="12">
        <f t="shared" si="27"/>
        <v>5099.8620000000001</v>
      </c>
    </row>
    <row r="32" spans="1:16" ht="27.6" x14ac:dyDescent="0.25">
      <c r="A32" s="2">
        <v>6</v>
      </c>
      <c r="B32" s="2">
        <v>5</v>
      </c>
      <c r="C32" s="10" t="s">
        <v>28</v>
      </c>
      <c r="D32" s="13">
        <v>0</v>
      </c>
      <c r="E32" s="14">
        <f>F32-D32</f>
        <v>0</v>
      </c>
      <c r="F32" s="13">
        <v>0</v>
      </c>
      <c r="G32" s="14">
        <f>H32-F32</f>
        <v>4.25</v>
      </c>
      <c r="H32" s="13">
        <v>4.25</v>
      </c>
      <c r="I32" s="14">
        <f>J32-H32</f>
        <v>0</v>
      </c>
      <c r="J32" s="13">
        <v>4.25</v>
      </c>
      <c r="K32" s="14">
        <f>L32-J32</f>
        <v>5095.6120000000001</v>
      </c>
      <c r="L32" s="13">
        <v>5099.8620000000001</v>
      </c>
      <c r="M32" s="13">
        <f>N32-L32</f>
        <v>0</v>
      </c>
      <c r="N32" s="13">
        <v>5099.8620000000001</v>
      </c>
      <c r="O32" s="13">
        <v>5099.8620000000001</v>
      </c>
      <c r="P32" s="14">
        <f>E32+G32+I32+K32+M32</f>
        <v>5099.8620000000001</v>
      </c>
    </row>
    <row r="33" spans="1:16" s="9" customFormat="1" ht="17.399999999999999" x14ac:dyDescent="0.25">
      <c r="A33" s="3">
        <v>7</v>
      </c>
      <c r="B33" s="3" t="s">
        <v>4</v>
      </c>
      <c r="C33" s="4" t="s">
        <v>29</v>
      </c>
      <c r="D33" s="12">
        <f>SUM(D34:D39)</f>
        <v>2408576.8660000004</v>
      </c>
      <c r="E33" s="12">
        <f t="shared" ref="E33:P33" si="28">SUM(E34:E39)</f>
        <v>10223.356999999971</v>
      </c>
      <c r="F33" s="12">
        <f t="shared" si="28"/>
        <v>2418800.2230000007</v>
      </c>
      <c r="G33" s="12">
        <f t="shared" si="28"/>
        <v>-416197.34999999974</v>
      </c>
      <c r="H33" s="12">
        <f t="shared" si="28"/>
        <v>2002602.8730000001</v>
      </c>
      <c r="I33" s="12">
        <f t="shared" si="28"/>
        <v>36805.145999999935</v>
      </c>
      <c r="J33" s="12">
        <f t="shared" si="28"/>
        <v>2039408.0189999999</v>
      </c>
      <c r="K33" s="12">
        <f t="shared" si="28"/>
        <v>36698.624999999956</v>
      </c>
      <c r="L33" s="12">
        <f t="shared" si="28"/>
        <v>2076106.6439999999</v>
      </c>
      <c r="M33" s="12">
        <f t="shared" si="28"/>
        <v>46906.180999999946</v>
      </c>
      <c r="N33" s="12">
        <f t="shared" si="28"/>
        <v>2123012.8249999997</v>
      </c>
      <c r="O33" s="12">
        <f t="shared" ref="O33" si="29">SUM(O34:O39)</f>
        <v>2123012.8249999997</v>
      </c>
      <c r="P33" s="12">
        <f t="shared" si="28"/>
        <v>-285564.04100000003</v>
      </c>
    </row>
    <row r="34" spans="1:16" ht="18" x14ac:dyDescent="0.25">
      <c r="A34" s="2">
        <v>7</v>
      </c>
      <c r="B34" s="2">
        <v>1</v>
      </c>
      <c r="C34" s="10" t="s">
        <v>30</v>
      </c>
      <c r="D34" s="13">
        <v>648353.02</v>
      </c>
      <c r="E34" s="14">
        <f>F34-D34</f>
        <v>3030</v>
      </c>
      <c r="F34" s="13">
        <v>651383.02</v>
      </c>
      <c r="G34" s="14">
        <f>H34-F34</f>
        <v>10918.949000000022</v>
      </c>
      <c r="H34" s="13">
        <v>662301.96900000004</v>
      </c>
      <c r="I34" s="14">
        <f>J34-H34</f>
        <v>20178.260000000009</v>
      </c>
      <c r="J34" s="13">
        <v>682480.22900000005</v>
      </c>
      <c r="K34" s="14">
        <f>L34-J34</f>
        <v>11286.108999999939</v>
      </c>
      <c r="L34" s="13">
        <v>693766.33799999999</v>
      </c>
      <c r="M34" s="13">
        <f>N34-L34</f>
        <v>2431.7889999999898</v>
      </c>
      <c r="N34" s="13">
        <v>696198.12699999998</v>
      </c>
      <c r="O34" s="13">
        <v>696198.12699999998</v>
      </c>
      <c r="P34" s="14">
        <f>E34+G34+I34+K34+M34</f>
        <v>47845.10699999996</v>
      </c>
    </row>
    <row r="35" spans="1:16" ht="18" x14ac:dyDescent="0.25">
      <c r="A35" s="2">
        <v>7</v>
      </c>
      <c r="B35" s="2">
        <v>2</v>
      </c>
      <c r="C35" s="10" t="s">
        <v>31</v>
      </c>
      <c r="D35" s="13">
        <v>1594882.5209999999</v>
      </c>
      <c r="E35" s="14">
        <f t="shared" ref="E35:E39" si="30">F35-D35</f>
        <v>5925.5509999999776</v>
      </c>
      <c r="F35" s="13">
        <v>1600808.0719999999</v>
      </c>
      <c r="G35" s="14">
        <f t="shared" ref="G35:G39" si="31">H35-F35</f>
        <v>-431940.11399999983</v>
      </c>
      <c r="H35" s="13">
        <v>1168867.9580000001</v>
      </c>
      <c r="I35" s="14">
        <f t="shared" ref="I35:I39" si="32">J35-H35</f>
        <v>9533.7679999999236</v>
      </c>
      <c r="J35" s="13">
        <v>1178401.726</v>
      </c>
      <c r="K35" s="14">
        <f t="shared" ref="K35:K39" si="33">L35-J35</f>
        <v>24578.618000000017</v>
      </c>
      <c r="L35" s="13">
        <v>1202980.344</v>
      </c>
      <c r="M35" s="13">
        <f t="shared" ref="M35:M39" si="34">N35-L35</f>
        <v>44082.476999999955</v>
      </c>
      <c r="N35" s="13">
        <v>1247062.821</v>
      </c>
      <c r="O35" s="13">
        <v>1247062.821</v>
      </c>
      <c r="P35" s="14">
        <f t="shared" ref="P35:P39" si="35">E35+G35+I35+K35+M35</f>
        <v>-347819.69999999995</v>
      </c>
    </row>
    <row r="36" spans="1:16" ht="18" x14ac:dyDescent="0.25">
      <c r="A36" s="2">
        <v>7</v>
      </c>
      <c r="B36" s="2">
        <v>3</v>
      </c>
      <c r="C36" s="10" t="s">
        <v>32</v>
      </c>
      <c r="D36" s="13">
        <v>114830.239</v>
      </c>
      <c r="E36" s="14">
        <f t="shared" si="30"/>
        <v>1258.0059999999939</v>
      </c>
      <c r="F36" s="13">
        <v>116088.245</v>
      </c>
      <c r="G36" s="14">
        <f t="shared" si="31"/>
        <v>3184.06700000001</v>
      </c>
      <c r="H36" s="13">
        <v>119272.31200000001</v>
      </c>
      <c r="I36" s="14">
        <f t="shared" si="32"/>
        <v>4505.2599999999948</v>
      </c>
      <c r="J36" s="13">
        <v>123777.572</v>
      </c>
      <c r="K36" s="14">
        <f t="shared" si="33"/>
        <v>-43.165999999997439</v>
      </c>
      <c r="L36" s="13">
        <v>123734.406</v>
      </c>
      <c r="M36" s="13">
        <f t="shared" si="34"/>
        <v>562.85199999999895</v>
      </c>
      <c r="N36" s="13">
        <v>124297.258</v>
      </c>
      <c r="O36" s="13">
        <v>124297.258</v>
      </c>
      <c r="P36" s="14">
        <f t="shared" si="35"/>
        <v>9467.0190000000002</v>
      </c>
    </row>
    <row r="37" spans="1:16" ht="27.6" x14ac:dyDescent="0.25">
      <c r="A37" s="2">
        <v>7</v>
      </c>
      <c r="B37" s="2">
        <v>5</v>
      </c>
      <c r="C37" s="10" t="s">
        <v>33</v>
      </c>
      <c r="D37" s="13">
        <v>169.92</v>
      </c>
      <c r="E37" s="14">
        <f t="shared" si="30"/>
        <v>9.8000000000000114</v>
      </c>
      <c r="F37" s="13">
        <v>179.72</v>
      </c>
      <c r="G37" s="14">
        <f t="shared" si="31"/>
        <v>0</v>
      </c>
      <c r="H37" s="13">
        <v>179.72</v>
      </c>
      <c r="I37" s="14">
        <f t="shared" si="32"/>
        <v>30</v>
      </c>
      <c r="J37" s="13">
        <v>209.72</v>
      </c>
      <c r="K37" s="14">
        <f t="shared" si="33"/>
        <v>57.299999999999983</v>
      </c>
      <c r="L37" s="13">
        <v>267.02</v>
      </c>
      <c r="M37" s="13">
        <f t="shared" si="34"/>
        <v>16.660000000000025</v>
      </c>
      <c r="N37" s="13">
        <v>283.68</v>
      </c>
      <c r="O37" s="13">
        <v>283.68</v>
      </c>
      <c r="P37" s="14">
        <f t="shared" si="35"/>
        <v>113.76000000000002</v>
      </c>
    </row>
    <row r="38" spans="1:16" ht="18" x14ac:dyDescent="0.25">
      <c r="A38" s="2">
        <v>7</v>
      </c>
      <c r="B38" s="2">
        <v>7</v>
      </c>
      <c r="C38" s="10" t="s">
        <v>34</v>
      </c>
      <c r="D38" s="13">
        <v>14225.031999999999</v>
      </c>
      <c r="E38" s="14">
        <f t="shared" si="30"/>
        <v>0</v>
      </c>
      <c r="F38" s="13">
        <v>14225.031999999999</v>
      </c>
      <c r="G38" s="14">
        <f t="shared" si="31"/>
        <v>1639.7480000000014</v>
      </c>
      <c r="H38" s="13">
        <v>15864.78</v>
      </c>
      <c r="I38" s="14">
        <f t="shared" si="32"/>
        <v>1089.2070000000003</v>
      </c>
      <c r="J38" s="13">
        <v>16953.987000000001</v>
      </c>
      <c r="K38" s="14">
        <f t="shared" si="33"/>
        <v>0</v>
      </c>
      <c r="L38" s="13">
        <v>16953.987000000001</v>
      </c>
      <c r="M38" s="13">
        <f t="shared" si="34"/>
        <v>-11.097000000001572</v>
      </c>
      <c r="N38" s="13">
        <v>16942.89</v>
      </c>
      <c r="O38" s="13">
        <v>16942.89</v>
      </c>
      <c r="P38" s="14">
        <f t="shared" si="35"/>
        <v>2717.8580000000002</v>
      </c>
    </row>
    <row r="39" spans="1:16" ht="18" x14ac:dyDescent="0.25">
      <c r="A39" s="2">
        <v>7</v>
      </c>
      <c r="B39" s="2">
        <v>9</v>
      </c>
      <c r="C39" s="10" t="s">
        <v>35</v>
      </c>
      <c r="D39" s="13">
        <v>36116.133999999998</v>
      </c>
      <c r="E39" s="14">
        <f t="shared" si="30"/>
        <v>0</v>
      </c>
      <c r="F39" s="13">
        <v>36116.133999999998</v>
      </c>
      <c r="G39" s="14">
        <f t="shared" si="31"/>
        <v>0</v>
      </c>
      <c r="H39" s="13">
        <v>36116.133999999998</v>
      </c>
      <c r="I39" s="14">
        <f t="shared" si="32"/>
        <v>1468.6510000000053</v>
      </c>
      <c r="J39" s="13">
        <v>37584.785000000003</v>
      </c>
      <c r="K39" s="14">
        <f t="shared" si="33"/>
        <v>819.76399999999558</v>
      </c>
      <c r="L39" s="13">
        <v>38404.548999999999</v>
      </c>
      <c r="M39" s="13">
        <f t="shared" si="34"/>
        <v>-176.5</v>
      </c>
      <c r="N39" s="13">
        <v>38228.048999999999</v>
      </c>
      <c r="O39" s="13">
        <v>38228.048999999999</v>
      </c>
      <c r="P39" s="14">
        <f t="shared" si="35"/>
        <v>2111.9150000000009</v>
      </c>
    </row>
    <row r="40" spans="1:16" s="9" customFormat="1" ht="17.399999999999999" x14ac:dyDescent="0.25">
      <c r="A40" s="3">
        <v>8</v>
      </c>
      <c r="B40" s="3" t="s">
        <v>4</v>
      </c>
      <c r="C40" s="4" t="s">
        <v>36</v>
      </c>
      <c r="D40" s="12">
        <f>SUM(D41:D42)</f>
        <v>168181.76499999998</v>
      </c>
      <c r="E40" s="12">
        <f t="shared" ref="E40:P40" si="36">SUM(E41:E42)</f>
        <v>-8542.8880000000008</v>
      </c>
      <c r="F40" s="12">
        <f t="shared" si="36"/>
        <v>159638.87700000001</v>
      </c>
      <c r="G40" s="12">
        <f t="shared" si="36"/>
        <v>-2117.1909999999971</v>
      </c>
      <c r="H40" s="12">
        <f t="shared" si="36"/>
        <v>157521.68599999999</v>
      </c>
      <c r="I40" s="12">
        <f t="shared" si="36"/>
        <v>4796.1209999999883</v>
      </c>
      <c r="J40" s="12">
        <f t="shared" si="36"/>
        <v>162317.80699999997</v>
      </c>
      <c r="K40" s="12">
        <f t="shared" si="36"/>
        <v>-1632.9279999999999</v>
      </c>
      <c r="L40" s="12">
        <f t="shared" si="36"/>
        <v>160684.87899999999</v>
      </c>
      <c r="M40" s="12">
        <f t="shared" si="36"/>
        <v>-4183.6279999999933</v>
      </c>
      <c r="N40" s="12">
        <f t="shared" si="36"/>
        <v>156501.25099999999</v>
      </c>
      <c r="O40" s="12">
        <f t="shared" ref="O40" si="37">SUM(O41:O42)</f>
        <v>156501.25099999999</v>
      </c>
      <c r="P40" s="12">
        <f t="shared" si="36"/>
        <v>-11680.514000000003</v>
      </c>
    </row>
    <row r="41" spans="1:16" ht="18" x14ac:dyDescent="0.25">
      <c r="A41" s="2">
        <v>8</v>
      </c>
      <c r="B41" s="2">
        <v>1</v>
      </c>
      <c r="C41" s="10" t="s">
        <v>37</v>
      </c>
      <c r="D41" s="13">
        <v>158643.658</v>
      </c>
      <c r="E41" s="14">
        <f>F41-D41</f>
        <v>-8728.8070000000007</v>
      </c>
      <c r="F41" s="13">
        <v>149914.851</v>
      </c>
      <c r="G41" s="14">
        <f>H41-F41</f>
        <v>-1981.2719999999972</v>
      </c>
      <c r="H41" s="13">
        <v>147933.579</v>
      </c>
      <c r="I41" s="14">
        <f>J41-H41</f>
        <v>4310.4439999999886</v>
      </c>
      <c r="J41" s="13">
        <v>152244.02299999999</v>
      </c>
      <c r="K41" s="14">
        <f>L41-J41</f>
        <v>-1747.0380000000005</v>
      </c>
      <c r="L41" s="13">
        <v>150496.98499999999</v>
      </c>
      <c r="M41" s="13">
        <f>N41-L41</f>
        <v>-4090.7369999999937</v>
      </c>
      <c r="N41" s="13">
        <v>146406.24799999999</v>
      </c>
      <c r="O41" s="13">
        <v>146406.24799999999</v>
      </c>
      <c r="P41" s="14">
        <f>E41+G41+I41+K41++M41</f>
        <v>-12237.410000000003</v>
      </c>
    </row>
    <row r="42" spans="1:16" ht="27.6" x14ac:dyDescent="0.25">
      <c r="A42" s="2">
        <v>8</v>
      </c>
      <c r="B42" s="2">
        <v>4</v>
      </c>
      <c r="C42" s="10" t="s">
        <v>38</v>
      </c>
      <c r="D42" s="13">
        <v>9538.107</v>
      </c>
      <c r="E42" s="14">
        <f>F42-D42</f>
        <v>185.91899999999987</v>
      </c>
      <c r="F42" s="13">
        <v>9724.0259999999998</v>
      </c>
      <c r="G42" s="14">
        <f>H42-F42</f>
        <v>-135.91899999999987</v>
      </c>
      <c r="H42" s="13">
        <v>9588.107</v>
      </c>
      <c r="I42" s="14">
        <f>J42-H42</f>
        <v>485.67699999999968</v>
      </c>
      <c r="J42" s="13">
        <v>10073.784</v>
      </c>
      <c r="K42" s="14">
        <f>L42-J42</f>
        <v>114.11000000000058</v>
      </c>
      <c r="L42" s="13">
        <v>10187.894</v>
      </c>
      <c r="M42" s="13">
        <f>N42-L42</f>
        <v>-92.890999999999622</v>
      </c>
      <c r="N42" s="13">
        <v>10095.003000000001</v>
      </c>
      <c r="O42" s="13">
        <v>10095.003000000001</v>
      </c>
      <c r="P42" s="14">
        <f>E42+G42+I42+K42++M42</f>
        <v>556.89600000000064</v>
      </c>
    </row>
    <row r="43" spans="1:16" s="9" customFormat="1" ht="17.399999999999999" x14ac:dyDescent="0.25">
      <c r="A43" s="3">
        <v>10</v>
      </c>
      <c r="B43" s="3" t="s">
        <v>4</v>
      </c>
      <c r="C43" s="4" t="s">
        <v>39</v>
      </c>
      <c r="D43" s="12">
        <f>SUM(D44:D46)</f>
        <v>1791181.084</v>
      </c>
      <c r="E43" s="12">
        <f t="shared" ref="E43:P43" si="38">SUM(E44:E46)</f>
        <v>1.0000000002037268E-2</v>
      </c>
      <c r="F43" s="12">
        <f t="shared" si="38"/>
        <v>1791181.094</v>
      </c>
      <c r="G43" s="12">
        <f t="shared" si="38"/>
        <v>2162.9599999998027</v>
      </c>
      <c r="H43" s="12">
        <f t="shared" si="38"/>
        <v>1793344.054</v>
      </c>
      <c r="I43" s="12">
        <f t="shared" si="38"/>
        <v>9281.3630000000121</v>
      </c>
      <c r="J43" s="12">
        <f t="shared" si="38"/>
        <v>1802625.4169999999</v>
      </c>
      <c r="K43" s="12">
        <f t="shared" si="38"/>
        <v>53988.13100000019</v>
      </c>
      <c r="L43" s="12">
        <f t="shared" si="38"/>
        <v>1856613.5480000002</v>
      </c>
      <c r="M43" s="12">
        <f t="shared" si="38"/>
        <v>141543.96999999986</v>
      </c>
      <c r="N43" s="12">
        <f t="shared" si="38"/>
        <v>1998157.5179999999</v>
      </c>
      <c r="O43" s="12">
        <f t="shared" ref="O43" si="39">SUM(O44:O46)</f>
        <v>1998157.5179999999</v>
      </c>
      <c r="P43" s="12">
        <f t="shared" si="38"/>
        <v>206976.43399999989</v>
      </c>
    </row>
    <row r="44" spans="1:16" ht="18" x14ac:dyDescent="0.25">
      <c r="A44" s="2">
        <v>10</v>
      </c>
      <c r="B44" s="2">
        <v>3</v>
      </c>
      <c r="C44" s="10" t="s">
        <v>40</v>
      </c>
      <c r="D44" s="13">
        <v>500120.94</v>
      </c>
      <c r="E44" s="14">
        <f>F44-D44</f>
        <v>-584.9890000000014</v>
      </c>
      <c r="F44" s="13">
        <v>499535.951</v>
      </c>
      <c r="G44" s="14">
        <f>H44-F44</f>
        <v>649.85899999999674</v>
      </c>
      <c r="H44" s="13">
        <v>500185.81</v>
      </c>
      <c r="I44" s="14">
        <f>J44-H44</f>
        <v>7153.9409999999916</v>
      </c>
      <c r="J44" s="13">
        <v>507339.75099999999</v>
      </c>
      <c r="K44" s="14">
        <f>L44-J44</f>
        <v>-7018.929999999993</v>
      </c>
      <c r="L44" s="13">
        <v>500320.821</v>
      </c>
      <c r="M44" s="13">
        <f>N44-L44</f>
        <v>13310.674999999988</v>
      </c>
      <c r="N44" s="13">
        <v>513631.49599999998</v>
      </c>
      <c r="O44" s="13">
        <v>513631.49599999998</v>
      </c>
      <c r="P44" s="14">
        <f>E44+G44+I44+K44+M44</f>
        <v>13510.555999999982</v>
      </c>
    </row>
    <row r="45" spans="1:16" ht="18" x14ac:dyDescent="0.25">
      <c r="A45" s="2">
        <v>10</v>
      </c>
      <c r="B45" s="2">
        <v>4</v>
      </c>
      <c r="C45" s="10" t="s">
        <v>41</v>
      </c>
      <c r="D45" s="13">
        <v>1244624.6540000001</v>
      </c>
      <c r="E45" s="14">
        <f t="shared" ref="E45:E46" si="40">F45-D45</f>
        <v>-1630</v>
      </c>
      <c r="F45" s="13">
        <v>1242994.6540000001</v>
      </c>
      <c r="G45" s="14">
        <f t="shared" ref="G45:G46" si="41">H45-F45</f>
        <v>1496.0399999998044</v>
      </c>
      <c r="H45" s="13">
        <v>1244490.6939999999</v>
      </c>
      <c r="I45" s="14">
        <f t="shared" ref="I45:I46" si="42">J45-H45</f>
        <v>2127.4220000000205</v>
      </c>
      <c r="J45" s="13">
        <v>1246618.1159999999</v>
      </c>
      <c r="K45" s="14">
        <f t="shared" ref="K45:K46" si="43">L45-J45</f>
        <v>57587.852000000188</v>
      </c>
      <c r="L45" s="13">
        <v>1304205.9680000001</v>
      </c>
      <c r="M45" s="13">
        <f t="shared" ref="M45:M46" si="44">N45-L45</f>
        <v>128233.29899999988</v>
      </c>
      <c r="N45" s="13">
        <v>1432439.267</v>
      </c>
      <c r="O45" s="13">
        <v>1432439.267</v>
      </c>
      <c r="P45" s="14">
        <f t="shared" ref="P45:P46" si="45">E45+G45+I45+K45+M45</f>
        <v>187814.6129999999</v>
      </c>
    </row>
    <row r="46" spans="1:16" ht="18" x14ac:dyDescent="0.25">
      <c r="A46" s="2">
        <v>10</v>
      </c>
      <c r="B46" s="2">
        <v>6</v>
      </c>
      <c r="C46" s="10" t="s">
        <v>42</v>
      </c>
      <c r="D46" s="13">
        <v>46435.49</v>
      </c>
      <c r="E46" s="14">
        <f t="shared" si="40"/>
        <v>2214.9990000000034</v>
      </c>
      <c r="F46" s="13">
        <v>48650.489000000001</v>
      </c>
      <c r="G46" s="14">
        <f t="shared" si="41"/>
        <v>17.061000000001513</v>
      </c>
      <c r="H46" s="13">
        <v>48667.55</v>
      </c>
      <c r="I46" s="14">
        <f t="shared" si="42"/>
        <v>0</v>
      </c>
      <c r="J46" s="13">
        <v>48667.55</v>
      </c>
      <c r="K46" s="14">
        <f t="shared" si="43"/>
        <v>3419.2089999999953</v>
      </c>
      <c r="L46" s="13">
        <v>52086.758999999998</v>
      </c>
      <c r="M46" s="13">
        <f t="shared" si="44"/>
        <v>-4.0000000008149073E-3</v>
      </c>
      <c r="N46" s="13">
        <v>52086.754999999997</v>
      </c>
      <c r="O46" s="13">
        <v>52086.754999999997</v>
      </c>
      <c r="P46" s="14">
        <f t="shared" si="45"/>
        <v>5651.2649999999994</v>
      </c>
    </row>
    <row r="47" spans="1:16" s="9" customFormat="1" ht="17.399999999999999" x14ac:dyDescent="0.25">
      <c r="A47" s="3">
        <v>11</v>
      </c>
      <c r="B47" s="3" t="s">
        <v>4</v>
      </c>
      <c r="C47" s="4" t="s">
        <v>43</v>
      </c>
      <c r="D47" s="12">
        <f>SUM(D48:D49)</f>
        <v>182914.96400000001</v>
      </c>
      <c r="E47" s="12">
        <f t="shared" ref="E47:P47" si="46">SUM(E48:E49)</f>
        <v>5853.4290000000001</v>
      </c>
      <c r="F47" s="12">
        <f>SUM(F48:F49)</f>
        <v>188768.39300000001</v>
      </c>
      <c r="G47" s="12">
        <f t="shared" si="46"/>
        <v>-3246.0310000000172</v>
      </c>
      <c r="H47" s="12">
        <f t="shared" si="46"/>
        <v>185522.36199999999</v>
      </c>
      <c r="I47" s="12">
        <f t="shared" si="46"/>
        <v>446.27400000000489</v>
      </c>
      <c r="J47" s="12">
        <f t="shared" si="46"/>
        <v>185968.636</v>
      </c>
      <c r="K47" s="12">
        <f t="shared" si="46"/>
        <v>1411.480999999997</v>
      </c>
      <c r="L47" s="12">
        <f t="shared" si="46"/>
        <v>187380.117</v>
      </c>
      <c r="M47" s="12">
        <f>SUM(M48:M49)</f>
        <v>392.85500000001048</v>
      </c>
      <c r="N47" s="12">
        <f t="shared" si="46"/>
        <v>187772.97200000001</v>
      </c>
      <c r="O47" s="12">
        <f t="shared" ref="O47" si="47">SUM(O48:O49)</f>
        <v>187772.97200000001</v>
      </c>
      <c r="P47" s="12">
        <f t="shared" si="46"/>
        <v>4858.0079999999953</v>
      </c>
    </row>
    <row r="48" spans="1:16" ht="18" x14ac:dyDescent="0.25">
      <c r="A48" s="2">
        <v>11</v>
      </c>
      <c r="B48" s="2">
        <v>1</v>
      </c>
      <c r="C48" s="10" t="s">
        <v>44</v>
      </c>
      <c r="D48" s="13">
        <v>3500.8049999999998</v>
      </c>
      <c r="E48" s="14">
        <f>F48-D48</f>
        <v>5853.4290000000001</v>
      </c>
      <c r="F48" s="13">
        <v>9354.2340000000004</v>
      </c>
      <c r="G48" s="14">
        <f>H48-F48</f>
        <v>-4750</v>
      </c>
      <c r="H48" s="13">
        <v>4604.2340000000004</v>
      </c>
      <c r="I48" s="14">
        <f>J48-H48</f>
        <v>0</v>
      </c>
      <c r="J48" s="13">
        <v>4604.2340000000004</v>
      </c>
      <c r="K48" s="14">
        <f>L48-J48</f>
        <v>-506.0600000000004</v>
      </c>
      <c r="L48" s="13">
        <v>4098.174</v>
      </c>
      <c r="M48" s="13">
        <f>N48-L48</f>
        <v>0</v>
      </c>
      <c r="N48" s="13">
        <v>4098.174</v>
      </c>
      <c r="O48" s="13">
        <v>4098.174</v>
      </c>
      <c r="P48" s="14">
        <f>E48+G48+I48+K48+M48</f>
        <v>597.36899999999969</v>
      </c>
    </row>
    <row r="49" spans="1:16" ht="18" x14ac:dyDescent="0.25">
      <c r="A49" s="2">
        <v>11</v>
      </c>
      <c r="B49" s="2">
        <v>2</v>
      </c>
      <c r="C49" s="10" t="s">
        <v>45</v>
      </c>
      <c r="D49" s="13">
        <v>179414.15900000001</v>
      </c>
      <c r="E49" s="14">
        <f>F49-D49</f>
        <v>0</v>
      </c>
      <c r="F49" s="13">
        <v>179414.15900000001</v>
      </c>
      <c r="G49" s="14">
        <f>H49-F49</f>
        <v>1503.9689999999828</v>
      </c>
      <c r="H49" s="13">
        <v>180918.128</v>
      </c>
      <c r="I49" s="14">
        <f>J49-H49</f>
        <v>446.27400000000489</v>
      </c>
      <c r="J49" s="13">
        <v>181364.402</v>
      </c>
      <c r="K49" s="14">
        <f>L49-J49</f>
        <v>1917.5409999999974</v>
      </c>
      <c r="L49" s="13">
        <v>183281.943</v>
      </c>
      <c r="M49" s="13">
        <f>N49-L49</f>
        <v>392.85500000001048</v>
      </c>
      <c r="N49" s="13">
        <v>183674.79800000001</v>
      </c>
      <c r="O49" s="13">
        <v>183674.79800000001</v>
      </c>
      <c r="P49" s="14">
        <f>E49+G49+I49+K49+M49</f>
        <v>4260.6389999999956</v>
      </c>
    </row>
    <row r="50" spans="1:16" s="9" customFormat="1" ht="27.6" x14ac:dyDescent="0.25">
      <c r="A50" s="3">
        <v>13</v>
      </c>
      <c r="B50" s="3" t="s">
        <v>4</v>
      </c>
      <c r="C50" s="4" t="s">
        <v>46</v>
      </c>
      <c r="D50" s="12">
        <f>SUM(D51)</f>
        <v>0</v>
      </c>
      <c r="E50" s="12">
        <f t="shared" ref="E50:P50" si="48">SUM(E51)</f>
        <v>0</v>
      </c>
      <c r="F50" s="12">
        <f t="shared" si="48"/>
        <v>0</v>
      </c>
      <c r="G50" s="12">
        <f t="shared" si="48"/>
        <v>0</v>
      </c>
      <c r="H50" s="12">
        <f t="shared" si="48"/>
        <v>0</v>
      </c>
      <c r="I50" s="12">
        <f t="shared" si="48"/>
        <v>0</v>
      </c>
      <c r="J50" s="12">
        <f t="shared" si="48"/>
        <v>0</v>
      </c>
      <c r="K50" s="12">
        <f t="shared" si="48"/>
        <v>0</v>
      </c>
      <c r="L50" s="12">
        <f t="shared" si="48"/>
        <v>0</v>
      </c>
      <c r="M50" s="12">
        <f t="shared" si="48"/>
        <v>0</v>
      </c>
      <c r="N50" s="12">
        <f t="shared" si="48"/>
        <v>0</v>
      </c>
      <c r="O50" s="12">
        <f t="shared" si="48"/>
        <v>0</v>
      </c>
      <c r="P50" s="12">
        <f t="shared" si="48"/>
        <v>0</v>
      </c>
    </row>
    <row r="51" spans="1:16" ht="27.6" x14ac:dyDescent="0.25">
      <c r="A51" s="2">
        <v>13</v>
      </c>
      <c r="B51" s="2">
        <v>1</v>
      </c>
      <c r="C51" s="10" t="s">
        <v>47</v>
      </c>
      <c r="D51" s="13">
        <v>0</v>
      </c>
      <c r="E51" s="14">
        <f>F51-D51</f>
        <v>0</v>
      </c>
      <c r="F51" s="13">
        <v>0</v>
      </c>
      <c r="G51" s="14">
        <f>H51-F51</f>
        <v>0</v>
      </c>
      <c r="H51" s="13">
        <v>0</v>
      </c>
      <c r="I51" s="14">
        <f>J51-H51</f>
        <v>0</v>
      </c>
      <c r="J51" s="13">
        <v>0</v>
      </c>
      <c r="K51" s="14">
        <f>L51-J51</f>
        <v>0</v>
      </c>
      <c r="L51" s="13">
        <v>0</v>
      </c>
      <c r="M51" s="13">
        <f>N51-L51</f>
        <v>0</v>
      </c>
      <c r="N51" s="13">
        <v>0</v>
      </c>
      <c r="O51" s="13">
        <v>0</v>
      </c>
      <c r="P51" s="14">
        <v>0</v>
      </c>
    </row>
    <row r="52" spans="1:16" s="15" customFormat="1" ht="24.75" customHeight="1" x14ac:dyDescent="0.3">
      <c r="A52" s="16"/>
      <c r="B52" s="16"/>
      <c r="C52" s="17" t="s">
        <v>48</v>
      </c>
      <c r="D52" s="18">
        <f>D7+D16+D18+D21+D26+D31+D33+D40+D43+D47+D50</f>
        <v>5851745.2960000001</v>
      </c>
      <c r="E52" s="18">
        <f t="shared" ref="E52:P52" si="49">E7+E16+E18+E21+E26+E31+E33+E40+E43+E47+E50</f>
        <v>204932.62299999999</v>
      </c>
      <c r="F52" s="18">
        <f>F7+F16+F18+F21+F26+F31+F33+F40+F43+F47+F50</f>
        <v>6056677.9190000007</v>
      </c>
      <c r="G52" s="18">
        <f t="shared" si="49"/>
        <v>-401241.31199999992</v>
      </c>
      <c r="H52" s="18">
        <f t="shared" si="49"/>
        <v>5655436.6070000008</v>
      </c>
      <c r="I52" s="18">
        <f t="shared" si="49"/>
        <v>68385.200999999899</v>
      </c>
      <c r="J52" s="18">
        <f t="shared" si="49"/>
        <v>5723821.8080000002</v>
      </c>
      <c r="K52" s="18">
        <f t="shared" si="49"/>
        <v>23086.480000000116</v>
      </c>
      <c r="L52" s="18">
        <f t="shared" si="49"/>
        <v>5746908.2879999997</v>
      </c>
      <c r="M52" s="18">
        <f t="shared" si="49"/>
        <v>98272.948999999862</v>
      </c>
      <c r="N52" s="18">
        <f t="shared" si="49"/>
        <v>5845181.2369999997</v>
      </c>
      <c r="O52" s="18">
        <f t="shared" ref="O52" si="50">O7+O16+O18+O21+O26+O31+O33+O40+O43+O47+O50</f>
        <v>5845181.2369999997</v>
      </c>
      <c r="P52" s="18">
        <f>P7+P16+P18+P21+P26+P31+P33+P40+P43+P47+P50</f>
        <v>-6564.0590000001021</v>
      </c>
    </row>
    <row r="54" spans="1:16" x14ac:dyDescent="0.25">
      <c r="O54" s="26"/>
    </row>
  </sheetData>
  <sheetProtection autoFilter="0"/>
  <autoFilter ref="A6:P6"/>
  <mergeCells count="14">
    <mergeCell ref="P4:P6"/>
    <mergeCell ref="A4:A6"/>
    <mergeCell ref="B4:B6"/>
    <mergeCell ref="C4:C6"/>
    <mergeCell ref="D4:D6"/>
    <mergeCell ref="M5:N5"/>
    <mergeCell ref="E4:N4"/>
    <mergeCell ref="O4:O6"/>
    <mergeCell ref="C1:N1"/>
    <mergeCell ref="C2:N2"/>
    <mergeCell ref="E5:F5"/>
    <mergeCell ref="G5:H5"/>
    <mergeCell ref="I5:J5"/>
    <mergeCell ref="K5:L5"/>
  </mergeCells>
  <pageMargins left="0.39370078740157483" right="0.39370078740157483" top="0.98425196850393704" bottom="0.59055118110236227" header="0" footer="0"/>
  <pageSetup paperSize="9" scale="40" fitToHeight="0" orientation="landscape" r:id="rId1"/>
  <headerFooter alignWithMargins="0">
    <oddHeader>&amp;R&amp;14&amp;P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Рудакова</dc:creator>
  <cp:lastModifiedBy>cab351</cp:lastModifiedBy>
  <dcterms:created xsi:type="dcterms:W3CDTF">2021-04-19T12:22:46Z</dcterms:created>
  <dcterms:modified xsi:type="dcterms:W3CDTF">2023-06-07T09:01:35Z</dcterms:modified>
</cp:coreProperties>
</file>