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П годовое" sheetId="1" r:id="rId1"/>
  </sheets>
  <definedNames>
    <definedName name="_xlnm.Print_Area" localSheetId="0">'ЦП годовое'!$A$1:$G$641</definedName>
  </definedNames>
  <calcPr fullCalcOnLoad="1"/>
</workbook>
</file>

<file path=xl/sharedStrings.xml><?xml version="1.0" encoding="utf-8"?>
<sst xmlns="http://schemas.openxmlformats.org/spreadsheetml/2006/main" count="751" uniqueCount="226">
  <si>
    <t>№ п/п</t>
  </si>
  <si>
    <t>Наименование прграммы</t>
  </si>
  <si>
    <t>Источник финансирования</t>
  </si>
  <si>
    <t>с начала текущего года</t>
  </si>
  <si>
    <t>Всего по программам:</t>
  </si>
  <si>
    <t>в том числе:</t>
  </si>
  <si>
    <t>федеральный бюджет</t>
  </si>
  <si>
    <t>краевой бюджет</t>
  </si>
  <si>
    <t>1.</t>
  </si>
  <si>
    <t>Всего:</t>
  </si>
  <si>
    <t xml:space="preserve">краевой бюджет </t>
  </si>
  <si>
    <t>тыс. руб.</t>
  </si>
  <si>
    <t>в % к уточнённому плану на текущий год</t>
  </si>
  <si>
    <t xml:space="preserve">Внебюджетные источники </t>
  </si>
  <si>
    <t>Внебюджетные источники:</t>
  </si>
  <si>
    <t>Запланировано к финансированию Программой на отчетный год</t>
  </si>
  <si>
    <t>местный бюджет</t>
  </si>
  <si>
    <t>Подпрограмма «Развитие дошкольного образования в Георгиевском городском округе Ставропольского края»</t>
  </si>
  <si>
    <t>Мероприятие «Обеспечение деятельности детских дошкольных организаций, присмотр и уход, реализация общеобразовательных программ дошкольного образования, в том числе программ, адаптированных для детей с ограниченными возможностями здоровья и детей инвалидов (на дому)»</t>
  </si>
  <si>
    <t>Подпрограмма «Развитие общего образования в Георгиевском городском округе Ставропольского края»</t>
  </si>
  <si>
    <t>Мероприятие «Обеспечение деятельности общеобразовательных организаций, предоставление бесплатного общего образования»</t>
  </si>
  <si>
    <t>Мероприятие «Организация отдыха детей и молодёжи»</t>
  </si>
  <si>
    <t>Подпрограмма «Развитие дополнительного образования и молодёжной политики в Георгиевском городском округе Ставропольского края»</t>
  </si>
  <si>
    <t>Мероприятие «Обеспечение деятельности организаций дополнительного образования, реализация дополнительных общеразвивающих программ, обеспечение деятельности организаций, оказывающих  психолого-педагогическую и медико-социальную помощь населению округа»</t>
  </si>
  <si>
    <t>Мероприятие «Организация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молодежи»</t>
  </si>
  <si>
    <t>Подпрограмма «Развитие дополнительного образования в сфере культуры в Георгиевском городском округе Ставропольского края»</t>
  </si>
  <si>
    <t>Мероприятие «Обеспечение деятельности (оказание услуг) организаций по внешкольной работе с детьми в области культуры, реализация дополнительных предпрофессиональных и общеразвивающих программ»</t>
  </si>
  <si>
    <t>Подпрограмма «Поддержка детей-сирот, детей оставшихся без попечения родителей, меры социальной поддержки и иные выплаты гражданам в сфере образования Георгиевского городского округа Ставропольского края»</t>
  </si>
  <si>
    <t>Мероприятие «Выплата пособий, компенсаций и иные выплаты»</t>
  </si>
  <si>
    <t xml:space="preserve">Подпрограмма «Строительство и реконструкция объектов муниципальной собственности 
Георгиевского городского округа Ставропольского края»
</t>
  </si>
  <si>
    <t>Мероприятие «Бюджетные инвестиции в объекты капитального строительства собственности муниципальных образований»</t>
  </si>
  <si>
    <t>Подпрограмма «Обеспечение реализации муниципальной программы и  общепрограммные мероприятия»</t>
  </si>
  <si>
    <t>Мероприятие «Обеспечение реализации муниципальной программы Георгиевского городского округа Ставропольского края «Развитие образования и моло-дёжной политики» и общепрограммные мероприятия»</t>
  </si>
  <si>
    <t>Мероприятие «Организация и осуществление деятельности по опеке и попечительству»</t>
  </si>
  <si>
    <t>Мероприятие «Обеспечение методического и технического обслуживания организаций Георгиевского городского округа Ставропольского края»</t>
  </si>
  <si>
    <t xml:space="preserve">Муниципальная программа «Развитие жилищно-коммунального и дорожного хозяйства, благоустройство Георгиевского городского округа Ставропольского края» </t>
  </si>
  <si>
    <t>Подпрограмма «Развитие жилищного хозяйства Георгиевского городского округа Ставропольского края»</t>
  </si>
  <si>
    <t>Подпрограмма «Развитие коммунального хозяйства Георгиевского городского округа Ставропольского края»</t>
  </si>
  <si>
    <t>Подпрограмма «Энергосбережение и повышение энергетической эффективности в Георгиевском городском округе Ставропольского края»</t>
  </si>
  <si>
    <t>Подпрограмма «Обеспечение жильём молодых семей в Георгиевском городском округе Ставропольского края»</t>
  </si>
  <si>
    <t>Подпрограмма «Дорожное хозяйство Георгиевского городского округа Ставропольского края»</t>
  </si>
  <si>
    <t>Порпрограмма «Безопасность дорожного движения в Георгиевском городском округе Ставропольского края»</t>
  </si>
  <si>
    <t>Подпрограмма «Обеспечение реализации муниципальной программы и общепрограммные мероприятия»</t>
  </si>
  <si>
    <t>Муниципальная программа «Развитие культуры, туризма и спорта»</t>
  </si>
  <si>
    <t>Подпрограмма «Культура и досуг в Георгиевском городском округе Ставропольского края»</t>
  </si>
  <si>
    <t>Мероприятие «Обеспечение деятельности учреждений культурно-досугового типа, организация деятельности клубных формирований»</t>
  </si>
  <si>
    <t>Мероприятие «Обеспечение деятельности библиотек, библиотечное, библиографическое и информационное обслуживание пользователей библиотек»</t>
  </si>
  <si>
    <t>Мероприятие «Комплектование книжных фондов»</t>
  </si>
  <si>
    <t>Мероприятие «Прочие мероприятия в области культуры и кинематографии»</t>
  </si>
  <si>
    <t>Подпрограмма «Развитие физической культуры и спорта в Георгиевском городском округе Ставропольского края»</t>
  </si>
  <si>
    <t>Мероприятие«Организация физкультурно-оздоровительной и спортивно-массовой работы»</t>
  </si>
  <si>
    <t>Подпрограмма «Развитие туристско-рекреационного комплекса  Георгиевского городского округа Ставропольского края»</t>
  </si>
  <si>
    <t>Мероприятие «Рекламно-информационное обеспечение развития туризма в Георгиевском городском округе Ставропольского края»</t>
  </si>
  <si>
    <t>Подпрограмма «Обеспечение реализации программы и общепрограммные мероприятия»</t>
  </si>
  <si>
    <t>Мероприятие «Расходы на осуществление деятельности управления культуры и туризма администрации Георгиевского городского округа Ставро-польского края»</t>
  </si>
  <si>
    <t>Подпрограмма «Социальное обеспечение населения Георгиевского городского округа Ставропольского края»</t>
  </si>
  <si>
    <t>Мероприятие «Предоставление мер социальной поддержки отдельным категориям граждан Георгиевского городского округа Ставропольского края»</t>
  </si>
  <si>
    <t>Мероприятие «Предоставление мер социальной поддержки семьям и детям»</t>
  </si>
  <si>
    <t>Подпрограмма«Доступная среда в Георгиевском городском округе Ставропольского края»</t>
  </si>
  <si>
    <t>Мероприятие «Создание условий для беспрепятственного доступа инвалидов и других маломобильных групп населения к учреждениям культуры и спорта»</t>
  </si>
  <si>
    <t>Мероприятие «Создание условий для беспрепятственного доступа инвалидов и других маломобильных групп населения к учреждениям дошкольного и дополнительного образования и учреждениям спортивной направленности»</t>
  </si>
  <si>
    <t>Мероприятие «Создание условий для беспрепятственного доступа инвалидов и других маломобильных групп населения к объектам транспорта и дорожно-транспортной инфраструктуры»</t>
  </si>
  <si>
    <t xml:space="preserve">Подпрограмма «Поддержка социально-ориентированных некоммерческих организаций Георгиевского городского округа Ставропольского края» </t>
  </si>
  <si>
    <t>Мероприятие «Подготовка и проведение мероприятий по патриотическому воспитанию граждан, посвященных памятным датам военной истории Отечества, развитие ветеранского движения»</t>
  </si>
  <si>
    <t>Подпрограмма «Обеспечение реализации муниципальной программы Георгиевского городского округа Ставропольского края «Социальная поддержка граждан» и общепрограммные мероприятия»»</t>
  </si>
  <si>
    <t>Мероприятие «Обеспечение деятельности по реализации Программы»</t>
  </si>
  <si>
    <t xml:space="preserve">Муниципальная программа «Управление финансами и имуществом» </t>
  </si>
  <si>
    <t>Мероприятие «Совершенствование бюджетной политики и повышение эффективности использования средств бюджета Георгиевского городского округа Ставропольского края»</t>
  </si>
  <si>
    <t>Мероприятие «Проведение мероприятий по повышению финансовой устойчивости бюджета Георгиевского городского округа Ставропольского края»</t>
  </si>
  <si>
    <t>Мероприятие «Мероприятие в области землеустройства, землепользования и управления муниципальным имуществом»</t>
  </si>
  <si>
    <t>Подпрограмма «Обеспечение реализации муниципальной программы  и общепрограммные мероприятия»</t>
  </si>
  <si>
    <t xml:space="preserve">Муниципальная программа «Развитие муниципального образования и повышение открытости администрации Георгиевского городского округа Ставропольского края» </t>
  </si>
  <si>
    <t>Мероприятие «Обеспечение деятельности по реализации Программы и общепрограммные мероприятия»</t>
  </si>
  <si>
    <t>Подпрограмма «Повышение открытости деятельности администрации округа, снижение административных барьеров, повышение качества предоставления государственных и муниципальных услуг в ГГО СК и противодействие коррупции»</t>
  </si>
  <si>
    <t>Мероприятие «Обеспечение деятельности многофункционального центра предоставления государственных и муниципальных услуг»</t>
  </si>
  <si>
    <t>Мероприятие «Снижение административных барьеров, повышение открытости деятельности администрации округа и противодействие коррупции в органах местного самоуправления»</t>
  </si>
  <si>
    <t>Подпрограмма «Развитие муниципального образования Георгиевский городской округ Ставропольского края»</t>
  </si>
  <si>
    <t>Мероприятие «Поддержка малого и среднего предпринимательства»</t>
  </si>
  <si>
    <t>Мероприятие «Реализация проектов развития территории округа, основанных на местных инициативах»</t>
  </si>
  <si>
    <t>Мероприятие «Реализация мероприятий по устойчивому развитию сельских территорий»</t>
  </si>
  <si>
    <t>Подпрограмма «Безопасный округ»</t>
  </si>
  <si>
    <t>Мероприятие «Содержание и обеспечение деятельности поисковых и аварийно-спасательных служб»</t>
  </si>
  <si>
    <t>Мероприятие «Предупреждение и ликвидация последствий чрезвычайных ситуаций природного и техногенного характера»</t>
  </si>
  <si>
    <t xml:space="preserve">Мероприятие «Привлечение казачества к оказанию помощи правоохранительным органам в охране общественного порядка,
совершенствование военно-патриотического воспитания казачьей молодежи»
</t>
  </si>
  <si>
    <t>Мероприятие «Профилактика терроризма, экстремизма на территории округа и в молодежной среде»</t>
  </si>
  <si>
    <t>Мероприятие «Профилактические меры по сокращению вероятности правонарушений»</t>
  </si>
  <si>
    <t>Мероприятие «Обеспечение реализации программы и общепрограммные мероприятия»</t>
  </si>
  <si>
    <t>Мероприятие «Прочие мероприятия, выполняемые муниципальными органами»</t>
  </si>
  <si>
    <t>Мероприятие «Реализация муниципальных функций, связанных с муниципальным управлением»</t>
  </si>
  <si>
    <t>Муниципальная программа города Георгиевска «Развитие сельского хозяйства»</t>
  </si>
  <si>
    <t>Подпрограмма «Развитие растениеводства и животноводства в Георгиевском городском округе Ставропольского края»</t>
  </si>
  <si>
    <t xml:space="preserve">Мероприятие «Развитие растениеводства и плодоводства» </t>
  </si>
  <si>
    <t>Мероприятие «Развитие животноводства и птицеводства»</t>
  </si>
  <si>
    <t>Мероприятие «Развитие малых форм хозяйствования в Георгиевском городском округе»</t>
  </si>
  <si>
    <t>Подпрограмма«Обеспечение реализации муниципальной программы и общепрограммные мероприятия»</t>
  </si>
  <si>
    <t>Мероприятие «Обеспечение  реализации программы и общепрограммные мероприятия»</t>
  </si>
  <si>
    <t xml:space="preserve">Муниципальная программа «Формирование современной городской среды» </t>
  </si>
  <si>
    <t>2</t>
  </si>
  <si>
    <t>3</t>
  </si>
  <si>
    <t>4</t>
  </si>
  <si>
    <t>5</t>
  </si>
  <si>
    <t>6</t>
  </si>
  <si>
    <t>7</t>
  </si>
  <si>
    <t>8</t>
  </si>
  <si>
    <t>8.1</t>
  </si>
  <si>
    <t>8.1.1</t>
  </si>
  <si>
    <t>Мероприятие «Создание комфортной городской среды, улучшение состояния дворовых территорий и территорий общего пользования ГГО СК»</t>
  </si>
  <si>
    <t>7.1</t>
  </si>
  <si>
    <t>7.2</t>
  </si>
  <si>
    <t>7.2.1</t>
  </si>
  <si>
    <t>7.1.1</t>
  </si>
  <si>
    <t>7.1.2</t>
  </si>
  <si>
    <t>7.1.3</t>
  </si>
  <si>
    <t>6.1</t>
  </si>
  <si>
    <t>6.1.1</t>
  </si>
  <si>
    <t>6.1.2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</si>
  <si>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</si>
  <si>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</si>
  <si>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</si>
  <si>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</si>
  <si>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</si>
  <si>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</si>
  <si>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</si>
  <si>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</si>
  <si>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</si>
  <si>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6.3.5.</t>
  </si>
  <si>
    <t>6.3.6</t>
  </si>
  <si>
    <t>6.4</t>
  </si>
  <si>
    <t>6.4.1</t>
  </si>
  <si>
    <t>6.4.2</t>
  </si>
  <si>
    <t>6.4.3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</si>
  <si>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</si>
  <si>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</si>
  <si>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</si>
  <si>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</si>
  <si>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</si>
  <si>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</si>
  <si>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</si>
  <si>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</si>
  <si>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</si>
  <si>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4.4</t>
  </si>
  <si>
    <t>4.1.</t>
  </si>
  <si>
    <t>Мероприятие «Повышение безопасности дорожного движения в ГГО СК»</t>
  </si>
  <si>
    <t>Мероприятие «Развитие дорожного хозяйства Георгиевского городского округа Ставропольского края»</t>
  </si>
  <si>
    <t>Мероприятие «Улучшение жилищных условий молодых семей»</t>
  </si>
  <si>
    <t>Мероприятие «Создание комфортного проживания граждан, формирование современной инфраструктуры округа и благоустройство мест общего пользования»</t>
  </si>
  <si>
    <t>Мероприятие «Энергоэффективность от внедрения энергосберегающих устройств»</t>
  </si>
  <si>
    <t xml:space="preserve">Подпрограмма «Благоустройство Георгиевского городского округа Ставропольского края
энергетической эффективности в городе Георгиевске»
</t>
  </si>
  <si>
    <t>Мероприятие «Комплексное развитие систем коммунальной инфраструктуры ГГО СК»</t>
  </si>
  <si>
    <t>Мероприятие «Прочие мероприятия в области жилищного хозяйства»</t>
  </si>
  <si>
    <t>Мероприятие «Переселение граждан из аварийного жилищного фонда»</t>
  </si>
  <si>
    <t>2.1</t>
  </si>
  <si>
    <t>2.1.1</t>
  </si>
  <si>
    <t>2.1.2</t>
  </si>
  <si>
    <t>2.2</t>
  </si>
  <si>
    <t>2.2.1.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</si>
  <si>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</si>
  <si>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</si>
  <si>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</si>
  <si>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</si>
  <si>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</si>
  <si>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</si>
  <si>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</si>
  <si>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</si>
  <si>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</si>
  <si>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</si>
  <si>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2.8</t>
  </si>
  <si>
    <t>2.8.1</t>
  </si>
  <si>
    <t>1.1</t>
  </si>
  <si>
    <t>1.1.1</t>
  </si>
  <si>
    <t>1.2</t>
  </si>
  <si>
    <t>1.2.1</t>
  </si>
  <si>
    <t>1.2.2</t>
  </si>
  <si>
    <t>1.3</t>
  </si>
  <si>
    <t>1.3.1</t>
  </si>
  <si>
    <t>1.3.2</t>
  </si>
  <si>
    <t>1.3.3</t>
  </si>
  <si>
    <t>.1.4</t>
  </si>
  <si>
    <t>1.4.1</t>
  </si>
  <si>
    <t>1.5</t>
  </si>
  <si>
    <t>1.5.1</t>
  </si>
  <si>
    <t>1.6</t>
  </si>
  <si>
    <t>1.6.1</t>
  </si>
  <si>
    <t>1.7</t>
  </si>
  <si>
    <t>1.7.1</t>
  </si>
  <si>
    <t>1.7.2</t>
  </si>
  <si>
    <t>1.7.3</t>
  </si>
  <si>
    <t>5.1</t>
  </si>
  <si>
    <t>5.1.1</t>
  </si>
  <si>
    <t>5.1.2</t>
  </si>
  <si>
    <t>5.2</t>
  </si>
  <si>
    <t>5.2.1</t>
  </si>
  <si>
    <t>5.3</t>
  </si>
  <si>
    <t>5.3.1</t>
  </si>
  <si>
    <t>Муниципальная программа города Георгиевска «Социальная поддержка граждан»</t>
  </si>
  <si>
    <t>3.1</t>
  </si>
  <si>
    <t>3.2</t>
  </si>
  <si>
    <t>3.3</t>
  </si>
  <si>
    <t>3.4</t>
  </si>
  <si>
    <t>3.4.1</t>
  </si>
  <si>
    <t>3.3.1</t>
  </si>
  <si>
    <t>3.2.1</t>
  </si>
  <si>
    <t>3.1.1</t>
  </si>
  <si>
    <t>3.1.2</t>
  </si>
  <si>
    <t>3.1.3</t>
  </si>
  <si>
    <t>3.1.4</t>
  </si>
  <si>
    <t>Муниципальная программа «Развитие образования и молодежной политики»</t>
  </si>
  <si>
    <t>Подпрограмма «Повышение сбалансированности и устойчивости бюджетной системы Георгиевского городского округа Ставропольского края»</t>
  </si>
  <si>
    <t>Подпрограмма «Реализация муниципальной политики в области землеустройства, землепользования и управления имуществом, находящимся в муници-пальной собственности Георгиевского городского округа Ставропольского края»</t>
  </si>
  <si>
    <t>Подпрограмма  «Благоустройство дворовых территорий и территорий общего пользования Георгиевского городского округа Ставропольского края»</t>
  </si>
  <si>
    <t>Мероприятие «Противодействие идеологии терроризма»</t>
  </si>
  <si>
    <t>1.1.2</t>
  </si>
  <si>
    <t>Мероприятие «Проведение работ по замене оконных блоков в муниципальных дошкольных образовательных организациях Ставропольского края»</t>
  </si>
  <si>
    <t>Мероприятие «Проведение работ по замене оконных блоков в общеобразовательных организациях Ставропольского края»</t>
  </si>
  <si>
    <t>Мероприятие «Проведение работ по капитальному ремонту кровли в общеобразовательных организациях»</t>
  </si>
  <si>
    <t>Мероприятие «Создание в муниципальных общеобразовательных организациях Ставропольского края, расположенных в сельской местности, условий для занятия физической культурой и спортом»</t>
  </si>
  <si>
    <t>1.2.3</t>
  </si>
  <si>
    <t>1.2.4</t>
  </si>
  <si>
    <t>1.2.5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</si>
  <si>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реализации муниципальных программ за  9 месяцев 2018 года</t>
  </si>
  <si>
    <t>Кассовое исполнение по состоянию на 30.09.2018 г.</t>
  </si>
  <si>
    <t>Сводная бюджетная роспись на  30.09.2018 г.</t>
  </si>
  <si>
    <t>8.2</t>
  </si>
  <si>
    <t>8.2.1</t>
  </si>
  <si>
    <t>Подпрограмма  «Создание комфортной городской среды в малых городах и исторических поселениях»</t>
  </si>
  <si>
    <t>Мероприятие «Поддержка реализации проектов создания комфортной городской среды в малых городах и исторических поселениях»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</si>
</sst>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49" fontId="2" fillId="0" borderId="12" xfId="0" applyNumberFormat="1" applyFont="1" applyFill="1" applyBorder="1" applyAlignment="1">
      <alignment horizontal="center" vertical="top" wrapText="1" shrinkToFit="1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 vertical="top"/>
    </xf>
    <xf numFmtId="0" fontId="47" fillId="0" borderId="11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/>
    </xf>
    <xf numFmtId="0" fontId="49" fillId="0" borderId="11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7" fillId="0" borderId="12" xfId="0" applyNumberFormat="1" applyFont="1" applyFill="1" applyBorder="1" applyAlignment="1">
      <alignment wrapText="1"/>
    </xf>
    <xf numFmtId="0" fontId="47" fillId="0" borderId="14" xfId="0" applyNumberFormat="1" applyFont="1" applyFill="1" applyBorder="1" applyAlignment="1">
      <alignment wrapText="1"/>
    </xf>
    <xf numFmtId="4" fontId="49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7" fillId="0" borderId="12" xfId="0" applyNumberFormat="1" applyFont="1" applyFill="1" applyBorder="1" applyAlignment="1">
      <alignment wrapText="1"/>
    </xf>
    <xf numFmtId="0" fontId="47" fillId="0" borderId="14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left" wrapText="1"/>
    </xf>
    <xf numFmtId="0" fontId="47" fillId="0" borderId="12" xfId="0" applyNumberFormat="1" applyFont="1" applyFill="1" applyBorder="1" applyAlignment="1">
      <alignment horizontal="left" wrapText="1"/>
    </xf>
    <xf numFmtId="0" fontId="47" fillId="0" borderId="14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top" wrapText="1" shrinkToFit="1"/>
    </xf>
    <xf numFmtId="49" fontId="49" fillId="0" borderId="12" xfId="0" applyNumberFormat="1" applyFont="1" applyFill="1" applyBorder="1" applyAlignment="1">
      <alignment horizontal="left" vertical="top" wrapText="1" shrinkToFit="1"/>
    </xf>
    <xf numFmtId="49" fontId="49" fillId="0" borderId="14" xfId="0" applyNumberFormat="1" applyFont="1" applyFill="1" applyBorder="1" applyAlignment="1">
      <alignment horizontal="left" vertical="top" wrapText="1" shrinkToFi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1"/>
  <sheetViews>
    <sheetView tabSelected="1" view="pageBreakPreview" zoomScale="150" zoomScaleSheetLayoutView="150" zoomScalePageLayoutView="0" workbookViewId="0" topLeftCell="A628">
      <selection activeCell="G7" sqref="G7"/>
    </sheetView>
  </sheetViews>
  <sheetFormatPr defaultColWidth="6.57421875" defaultRowHeight="15"/>
  <cols>
    <col min="1" max="1" width="4.28125" style="36" customWidth="1"/>
    <col min="2" max="2" width="27.28125" style="62" customWidth="1"/>
    <col min="3" max="3" width="23.28125" style="1" customWidth="1"/>
    <col min="4" max="4" width="17.140625" style="26" customWidth="1"/>
    <col min="5" max="5" width="12.8515625" style="2" customWidth="1"/>
    <col min="6" max="6" width="17.421875" style="2" customWidth="1"/>
    <col min="7" max="7" width="16.00390625" style="2" customWidth="1"/>
    <col min="8" max="8" width="8.57421875" style="2" bestFit="1" customWidth="1"/>
    <col min="9" max="9" width="9.7109375" style="2" customWidth="1"/>
    <col min="10" max="16384" width="6.57421875" style="2" customWidth="1"/>
  </cols>
  <sheetData>
    <row r="1" spans="1:7" ht="35.25" customHeight="1">
      <c r="A1" s="101" t="s">
        <v>219</v>
      </c>
      <c r="B1" s="101"/>
      <c r="C1" s="101"/>
      <c r="D1" s="101"/>
      <c r="E1" s="101"/>
      <c r="F1" s="101"/>
      <c r="G1" s="101"/>
    </row>
    <row r="2" ht="12.75">
      <c r="G2" s="53" t="s">
        <v>11</v>
      </c>
    </row>
    <row r="3" spans="1:7" s="3" customFormat="1" ht="39.75" customHeight="1">
      <c r="A3" s="92" t="s">
        <v>0</v>
      </c>
      <c r="B3" s="94" t="s">
        <v>1</v>
      </c>
      <c r="C3" s="94" t="s">
        <v>2</v>
      </c>
      <c r="D3" s="107" t="s">
        <v>15</v>
      </c>
      <c r="E3" s="100" t="s">
        <v>221</v>
      </c>
      <c r="F3" s="102" t="s">
        <v>220</v>
      </c>
      <c r="G3" s="103"/>
    </row>
    <row r="4" spans="1:19" s="3" customFormat="1" ht="45.75" customHeight="1">
      <c r="A4" s="93"/>
      <c r="B4" s="95"/>
      <c r="C4" s="96"/>
      <c r="D4" s="108"/>
      <c r="E4" s="96"/>
      <c r="F4" s="4" t="s">
        <v>3</v>
      </c>
      <c r="G4" s="54" t="s">
        <v>12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4" ht="12.75">
      <c r="A5" s="37">
        <v>1</v>
      </c>
      <c r="B5" s="63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  <c r="X5" s="9"/>
    </row>
    <row r="6" spans="1:24" ht="12.75" customHeight="1">
      <c r="A6" s="38"/>
      <c r="B6" s="64" t="s">
        <v>4</v>
      </c>
      <c r="C6" s="6"/>
      <c r="D6" s="43">
        <f>D8+D9+D10+D11</f>
        <v>4009344.0999999996</v>
      </c>
      <c r="E6" s="43">
        <f>E7+E8+E9+E10</f>
        <v>3598979.46</v>
      </c>
      <c r="F6" s="43">
        <f>F7+F8+F9+F10</f>
        <v>2286961.06</v>
      </c>
      <c r="G6" s="43">
        <f>F6/E6*100</f>
        <v>63.544709977311186</v>
      </c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</row>
    <row r="7" spans="1:24" ht="12.75" customHeight="1">
      <c r="A7" s="38"/>
      <c r="B7" s="64" t="s">
        <v>5</v>
      </c>
      <c r="C7" s="6"/>
      <c r="D7" s="43"/>
      <c r="E7" s="43"/>
      <c r="F7" s="43"/>
      <c r="G7" s="43"/>
      <c r="H7" s="11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 customHeight="1">
      <c r="A8" s="38"/>
      <c r="B8" s="64" t="s">
        <v>6</v>
      </c>
      <c r="C8" s="6"/>
      <c r="D8" s="43">
        <f aca="true" t="shared" si="0" ref="D8:F10">D14+D157+D265+D337+D409+D457+D571+D613</f>
        <v>315494.44</v>
      </c>
      <c r="E8" s="43">
        <f t="shared" si="0"/>
        <v>419186.23</v>
      </c>
      <c r="F8" s="43">
        <f t="shared" si="0"/>
        <v>210748.04</v>
      </c>
      <c r="G8" s="43">
        <f aca="true" t="shared" si="1" ref="G8:G70">F8/E8*100</f>
        <v>50.27551596816527</v>
      </c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 customHeight="1">
      <c r="A9" s="38"/>
      <c r="B9" s="64" t="s">
        <v>7</v>
      </c>
      <c r="C9" s="6"/>
      <c r="D9" s="43">
        <f t="shared" si="0"/>
        <v>1622749.6400000001</v>
      </c>
      <c r="E9" s="43">
        <f t="shared" si="0"/>
        <v>1870694.2300000002</v>
      </c>
      <c r="F9" s="43">
        <f t="shared" si="0"/>
        <v>1185214.9200000002</v>
      </c>
      <c r="G9" s="43">
        <f t="shared" si="1"/>
        <v>63.356955989541916</v>
      </c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 customHeight="1">
      <c r="A10" s="38"/>
      <c r="B10" s="64" t="s">
        <v>16</v>
      </c>
      <c r="C10" s="6"/>
      <c r="D10" s="43">
        <f t="shared" si="0"/>
        <v>1255710.5999999999</v>
      </c>
      <c r="E10" s="43">
        <f t="shared" si="0"/>
        <v>1309099</v>
      </c>
      <c r="F10" s="43">
        <f t="shared" si="0"/>
        <v>890998.0999999997</v>
      </c>
      <c r="G10" s="43">
        <f t="shared" si="1"/>
        <v>68.06193420054555</v>
      </c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 customHeight="1">
      <c r="A11" s="38"/>
      <c r="B11" s="64" t="s">
        <v>14</v>
      </c>
      <c r="C11" s="6"/>
      <c r="D11" s="43">
        <f>D17+D160+D268+D340+D412+D460+D574+D616</f>
        <v>815389.42</v>
      </c>
      <c r="E11" s="43"/>
      <c r="F11" s="43"/>
      <c r="G11" s="43"/>
      <c r="H11" s="11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38"/>
      <c r="B12" s="65"/>
      <c r="C12" s="6"/>
      <c r="D12" s="44"/>
      <c r="E12" s="43"/>
      <c r="F12" s="43"/>
      <c r="G12" s="43"/>
      <c r="H12" s="9"/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 customHeight="1">
      <c r="A13" s="70" t="s">
        <v>8</v>
      </c>
      <c r="B13" s="104" t="s">
        <v>206</v>
      </c>
      <c r="C13" s="45" t="s">
        <v>9</v>
      </c>
      <c r="D13" s="43">
        <f>D15+D16+D17</f>
        <v>1478115.15</v>
      </c>
      <c r="E13" s="43">
        <f>E14+E15+E16</f>
        <v>1664802.81</v>
      </c>
      <c r="F13" s="43">
        <f>F14+F15+F16</f>
        <v>1125254.59</v>
      </c>
      <c r="G13" s="43">
        <f t="shared" si="1"/>
        <v>67.59086320859826</v>
      </c>
      <c r="H13" s="11"/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71"/>
      <c r="B14" s="105"/>
      <c r="C14" s="12" t="s">
        <v>6</v>
      </c>
      <c r="D14" s="27">
        <f>D20+D38+D98+D110+D121+D133+D74</f>
        <v>0</v>
      </c>
      <c r="E14" s="27">
        <f>E20+E38+E98+E110+E121+E133</f>
        <v>2101.94</v>
      </c>
      <c r="F14" s="27">
        <f>F20+F38+F98+F110+F121+F133</f>
        <v>0</v>
      </c>
      <c r="G14" s="43">
        <f t="shared" si="1"/>
        <v>0</v>
      </c>
      <c r="H14" s="11"/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71"/>
      <c r="B15" s="105"/>
      <c r="C15" s="12" t="s">
        <v>10</v>
      </c>
      <c r="D15" s="27">
        <f>D21+D39+D99+D111+D122+D134+D75</f>
        <v>787649.58</v>
      </c>
      <c r="E15" s="27">
        <f>E21+E39+E99+E111+E122+E134+E75</f>
        <v>984831.2100000001</v>
      </c>
      <c r="F15" s="27">
        <f>F21+F39+F99+F111+F122+F134+F75</f>
        <v>638278.5300000001</v>
      </c>
      <c r="G15" s="43">
        <f t="shared" si="1"/>
        <v>64.8109567932966</v>
      </c>
      <c r="H15" s="59"/>
      <c r="I15" s="1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71"/>
      <c r="B16" s="105"/>
      <c r="C16" s="12" t="s">
        <v>16</v>
      </c>
      <c r="D16" s="27">
        <f>D22+D40+D100+D112+D123+D135+D76</f>
        <v>668028.8200000001</v>
      </c>
      <c r="E16" s="27">
        <f>E22+E40+E100+E112+E123+E135+E76</f>
        <v>677869.6599999999</v>
      </c>
      <c r="F16" s="27">
        <f>F22+F40+F100+F112+F123+F135+F76</f>
        <v>486976.05999999994</v>
      </c>
      <c r="G16" s="43">
        <f t="shared" si="1"/>
        <v>71.83918808226349</v>
      </c>
      <c r="H16" s="9"/>
      <c r="I16" s="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72"/>
      <c r="B17" s="106"/>
      <c r="C17" s="12" t="s">
        <v>13</v>
      </c>
      <c r="D17" s="27">
        <f>D23+D41+D101+D113+D124+D136+D77</f>
        <v>22436.75</v>
      </c>
      <c r="E17" s="28"/>
      <c r="F17" s="28"/>
      <c r="G17" s="4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 customHeight="1">
      <c r="A18" s="39"/>
      <c r="B18" s="13"/>
      <c r="C18" s="12"/>
      <c r="D18" s="28"/>
      <c r="E18" s="27"/>
      <c r="F18" s="27"/>
      <c r="G18" s="4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 customHeight="1">
      <c r="A19" s="70" t="s">
        <v>168</v>
      </c>
      <c r="B19" s="79" t="s">
        <v>17</v>
      </c>
      <c r="C19" s="45" t="s">
        <v>9</v>
      </c>
      <c r="D19" s="51">
        <f>D20+D21+D22+D23</f>
        <v>544532.6900000001</v>
      </c>
      <c r="E19" s="43">
        <f>E20+E21+E22</f>
        <v>587292.8</v>
      </c>
      <c r="F19" s="43">
        <f>F20+F21+F22</f>
        <v>387508.54</v>
      </c>
      <c r="G19" s="43">
        <f t="shared" si="1"/>
        <v>65.98217107378125</v>
      </c>
      <c r="H19" s="1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 customHeight="1">
      <c r="A20" s="71"/>
      <c r="B20" s="80"/>
      <c r="C20" s="12" t="s">
        <v>6</v>
      </c>
      <c r="D20" s="27"/>
      <c r="E20" s="27"/>
      <c r="F20" s="27"/>
      <c r="G20" s="43"/>
      <c r="H20" s="1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 customHeight="1">
      <c r="A21" s="71"/>
      <c r="B21" s="80"/>
      <c r="C21" s="12" t="s">
        <v>7</v>
      </c>
      <c r="D21" s="27">
        <f aca="true" t="shared" si="2" ref="D21:F22">D27+D33</f>
        <v>223636.76</v>
      </c>
      <c r="E21" s="27">
        <f t="shared" si="2"/>
        <v>264940.91000000003</v>
      </c>
      <c r="F21" s="27">
        <f t="shared" si="2"/>
        <v>167109.28</v>
      </c>
      <c r="G21" s="43">
        <f t="shared" si="1"/>
        <v>63.07417001021095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 customHeight="1">
      <c r="A22" s="71"/>
      <c r="B22" s="80"/>
      <c r="C22" s="12" t="s">
        <v>16</v>
      </c>
      <c r="D22" s="27">
        <f t="shared" si="2"/>
        <v>316274.15</v>
      </c>
      <c r="E22" s="27">
        <f t="shared" si="2"/>
        <v>322351.89</v>
      </c>
      <c r="F22" s="27">
        <f t="shared" si="2"/>
        <v>220399.25999999998</v>
      </c>
      <c r="G22" s="43">
        <f t="shared" si="1"/>
        <v>68.37225617011272</v>
      </c>
      <c r="H22" s="14"/>
      <c r="I22" s="14"/>
      <c r="J22" s="14"/>
      <c r="K22" s="1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72"/>
      <c r="B23" s="81"/>
      <c r="C23" s="12" t="s">
        <v>13</v>
      </c>
      <c r="D23" s="27">
        <f>D29+D35</f>
        <v>4621.78</v>
      </c>
      <c r="E23" s="27"/>
      <c r="F23" s="27"/>
      <c r="G23" s="43"/>
      <c r="H23" s="11"/>
      <c r="I23" s="11"/>
      <c r="J23" s="1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37"/>
      <c r="B24" s="21"/>
      <c r="C24" s="12"/>
      <c r="D24" s="29"/>
      <c r="E24" s="27"/>
      <c r="F24" s="27"/>
      <c r="G24" s="43"/>
      <c r="H24" s="11"/>
      <c r="I24" s="11"/>
      <c r="J24" s="1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 customHeight="1">
      <c r="A25" s="70" t="s">
        <v>169</v>
      </c>
      <c r="B25" s="76" t="s">
        <v>18</v>
      </c>
      <c r="C25" s="45" t="s">
        <v>9</v>
      </c>
      <c r="D25" s="51">
        <f>D26+D27+D28+D29</f>
        <v>544532.6900000001</v>
      </c>
      <c r="E25" s="43">
        <f>E26+E27+E28</f>
        <v>586679.53</v>
      </c>
      <c r="F25" s="43">
        <f>F26+F27+F28</f>
        <v>386907.54</v>
      </c>
      <c r="G25" s="43">
        <f t="shared" si="1"/>
        <v>65.94870286338437</v>
      </c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 customHeight="1">
      <c r="A26" s="71"/>
      <c r="B26" s="77"/>
      <c r="C26" s="12" t="s">
        <v>6</v>
      </c>
      <c r="D26" s="28"/>
      <c r="E26" s="27"/>
      <c r="F26" s="27"/>
      <c r="G26" s="43"/>
      <c r="H26" s="1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 customHeight="1">
      <c r="A27" s="71"/>
      <c r="B27" s="77"/>
      <c r="C27" s="12" t="s">
        <v>7</v>
      </c>
      <c r="D27" s="55">
        <v>223636.76</v>
      </c>
      <c r="E27" s="27">
        <v>264376.7</v>
      </c>
      <c r="F27" s="27">
        <v>166556.36</v>
      </c>
      <c r="G27" s="43">
        <f t="shared" si="1"/>
        <v>62.999636503519405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 customHeight="1">
      <c r="A28" s="71"/>
      <c r="B28" s="77"/>
      <c r="C28" s="12" t="s">
        <v>16</v>
      </c>
      <c r="D28" s="55">
        <v>316274.15</v>
      </c>
      <c r="E28" s="27">
        <v>322302.83</v>
      </c>
      <c r="F28" s="27">
        <v>220351.18</v>
      </c>
      <c r="G28" s="43">
        <f t="shared" si="1"/>
        <v>68.3677459487402</v>
      </c>
      <c r="H28" s="14"/>
      <c r="I28" s="14"/>
      <c r="J28" s="14"/>
      <c r="K28" s="1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92.25" customHeight="1">
      <c r="A29" s="72"/>
      <c r="B29" s="78"/>
      <c r="C29" s="12" t="s">
        <v>13</v>
      </c>
      <c r="D29" s="58">
        <v>4621.78</v>
      </c>
      <c r="E29" s="27"/>
      <c r="F29" s="27"/>
      <c r="G29" s="43"/>
      <c r="H29" s="11"/>
      <c r="I29" s="11"/>
      <c r="J29" s="1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39"/>
      <c r="B30" s="66"/>
      <c r="C30" s="12"/>
      <c r="D30" s="58"/>
      <c r="E30" s="27"/>
      <c r="F30" s="27"/>
      <c r="G30" s="43"/>
      <c r="H30" s="11"/>
      <c r="I30" s="11"/>
      <c r="J30" s="1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customHeight="1">
      <c r="A31" s="85" t="s">
        <v>211</v>
      </c>
      <c r="B31" s="82" t="s">
        <v>212</v>
      </c>
      <c r="C31" s="45" t="s">
        <v>9</v>
      </c>
      <c r="D31" s="60">
        <f>D32+D33+D34+D35</f>
        <v>0</v>
      </c>
      <c r="E31" s="68">
        <f>E32+E33+E34+E35</f>
        <v>613.27</v>
      </c>
      <c r="F31" s="60">
        <f>F32+F33+F34+F35</f>
        <v>601</v>
      </c>
      <c r="G31" s="43">
        <f t="shared" si="1"/>
        <v>97.99924992254635</v>
      </c>
      <c r="H31" s="11"/>
      <c r="I31" s="11"/>
      <c r="J31" s="1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5"/>
      <c r="B32" s="83"/>
      <c r="C32" s="12" t="s">
        <v>6</v>
      </c>
      <c r="D32" s="58"/>
      <c r="E32" s="27"/>
      <c r="F32" s="27"/>
      <c r="G32" s="43"/>
      <c r="H32" s="11"/>
      <c r="I32" s="11"/>
      <c r="J32" s="1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customHeight="1">
      <c r="A33" s="85"/>
      <c r="B33" s="83"/>
      <c r="C33" s="12" t="s">
        <v>7</v>
      </c>
      <c r="D33" s="58"/>
      <c r="E33" s="27">
        <v>564.21</v>
      </c>
      <c r="F33" s="27">
        <v>552.92</v>
      </c>
      <c r="G33" s="43">
        <f t="shared" si="1"/>
        <v>97.99897201396641</v>
      </c>
      <c r="H33" s="11"/>
      <c r="I33" s="11"/>
      <c r="J33" s="1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" customHeight="1">
      <c r="A34" s="85"/>
      <c r="B34" s="83"/>
      <c r="C34" s="12" t="s">
        <v>16</v>
      </c>
      <c r="D34" s="58"/>
      <c r="E34" s="27">
        <v>49.06</v>
      </c>
      <c r="F34" s="27">
        <v>48.08</v>
      </c>
      <c r="G34" s="43">
        <f t="shared" si="1"/>
        <v>98.00244598450875</v>
      </c>
      <c r="H34" s="11"/>
      <c r="I34" s="11"/>
      <c r="J34" s="1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 customHeight="1">
      <c r="A35" s="85"/>
      <c r="B35" s="84"/>
      <c r="C35" s="12" t="s">
        <v>13</v>
      </c>
      <c r="D35" s="58"/>
      <c r="E35" s="27"/>
      <c r="F35" s="27"/>
      <c r="G35" s="43"/>
      <c r="H35" s="11"/>
      <c r="I35" s="11"/>
      <c r="J35" s="1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3.5" customHeight="1">
      <c r="A36" s="39"/>
      <c r="B36" s="66"/>
      <c r="C36" s="12"/>
      <c r="D36" s="58"/>
      <c r="E36" s="27"/>
      <c r="F36" s="27"/>
      <c r="G36" s="43"/>
      <c r="H36" s="11"/>
      <c r="I36" s="11"/>
      <c r="J36" s="1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3.5" customHeight="1">
      <c r="A37" s="70" t="s">
        <v>170</v>
      </c>
      <c r="B37" s="76" t="s">
        <v>19</v>
      </c>
      <c r="C37" s="45" t="s">
        <v>9</v>
      </c>
      <c r="D37" s="43">
        <f>D38+D39+D40+D41</f>
        <v>689904.22</v>
      </c>
      <c r="E37" s="43">
        <f>E38+E39+E40</f>
        <v>843042.49</v>
      </c>
      <c r="F37" s="43">
        <f>F38+F39+F40</f>
        <v>550760.94</v>
      </c>
      <c r="G37" s="43">
        <f t="shared" si="1"/>
        <v>65.33015198320548</v>
      </c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 customHeight="1">
      <c r="A38" s="71"/>
      <c r="B38" s="77"/>
      <c r="C38" s="12" t="s">
        <v>6</v>
      </c>
      <c r="D38" s="27">
        <f aca="true" t="shared" si="3" ref="D38:F40">D44+D50+D56+D62+D68</f>
        <v>0</v>
      </c>
      <c r="E38" s="27">
        <f t="shared" si="3"/>
        <v>2101.94</v>
      </c>
      <c r="F38" s="27">
        <f t="shared" si="3"/>
        <v>0</v>
      </c>
      <c r="G38" s="43">
        <f t="shared" si="1"/>
        <v>0</v>
      </c>
      <c r="H38" s="1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 customHeight="1">
      <c r="A39" s="71"/>
      <c r="B39" s="77"/>
      <c r="C39" s="12" t="s">
        <v>7</v>
      </c>
      <c r="D39" s="27">
        <f t="shared" si="3"/>
        <v>486499.86</v>
      </c>
      <c r="E39" s="27">
        <f t="shared" si="3"/>
        <v>637050.68</v>
      </c>
      <c r="F39" s="27">
        <f t="shared" si="3"/>
        <v>404257.78</v>
      </c>
      <c r="G39" s="43">
        <f t="shared" si="1"/>
        <v>63.457711088229274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 customHeight="1">
      <c r="A40" s="71"/>
      <c r="B40" s="77"/>
      <c r="C40" s="12" t="s">
        <v>16</v>
      </c>
      <c r="D40" s="27">
        <f t="shared" si="3"/>
        <v>187715.35</v>
      </c>
      <c r="E40" s="27">
        <f t="shared" si="3"/>
        <v>203889.87000000002</v>
      </c>
      <c r="F40" s="27">
        <f t="shared" si="3"/>
        <v>146503.15999999997</v>
      </c>
      <c r="G40" s="43">
        <f t="shared" si="1"/>
        <v>71.85406513820425</v>
      </c>
      <c r="H40" s="14"/>
      <c r="I40" s="14"/>
      <c r="J40" s="14"/>
      <c r="K40" s="1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6.5" customHeight="1">
      <c r="A41" s="72"/>
      <c r="B41" s="78"/>
      <c r="C41" s="12" t="s">
        <v>13</v>
      </c>
      <c r="D41" s="27">
        <f>D47+D53+D59+D65+D71</f>
        <v>15689.01</v>
      </c>
      <c r="E41" s="27"/>
      <c r="F41" s="27"/>
      <c r="G41" s="43"/>
      <c r="H41" s="11"/>
      <c r="I41" s="11"/>
      <c r="J41" s="1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6.5" customHeight="1">
      <c r="A42" s="39"/>
      <c r="B42" s="66"/>
      <c r="C42" s="12"/>
      <c r="D42" s="27"/>
      <c r="E42" s="27"/>
      <c r="F42" s="27"/>
      <c r="G42" s="43"/>
      <c r="H42" s="11"/>
      <c r="I42" s="11"/>
      <c r="J42" s="1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 customHeight="1">
      <c r="A43" s="70" t="s">
        <v>171</v>
      </c>
      <c r="B43" s="76" t="s">
        <v>20</v>
      </c>
      <c r="C43" s="45" t="s">
        <v>9</v>
      </c>
      <c r="D43" s="43">
        <f>D44+D45+D46</f>
        <v>665909.49</v>
      </c>
      <c r="E43" s="43">
        <f>E44+E45+E46</f>
        <v>817879.72</v>
      </c>
      <c r="F43" s="43">
        <f>F44+F45+F46</f>
        <v>528084.13</v>
      </c>
      <c r="G43" s="43">
        <f t="shared" si="1"/>
        <v>64.56745620248415</v>
      </c>
      <c r="H43" s="1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 customHeight="1">
      <c r="A44" s="71"/>
      <c r="B44" s="77"/>
      <c r="C44" s="12" t="s">
        <v>6</v>
      </c>
      <c r="D44" s="28"/>
      <c r="E44" s="27"/>
      <c r="F44" s="27"/>
      <c r="G44" s="43"/>
      <c r="H44" s="1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 customHeight="1">
      <c r="A45" s="71"/>
      <c r="B45" s="77"/>
      <c r="C45" s="12" t="s">
        <v>7</v>
      </c>
      <c r="D45" s="55">
        <v>486499.86</v>
      </c>
      <c r="E45" s="27">
        <v>624030.22</v>
      </c>
      <c r="F45" s="27">
        <v>391467.48</v>
      </c>
      <c r="G45" s="43">
        <f t="shared" si="1"/>
        <v>62.73213499179575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 customHeight="1">
      <c r="A46" s="71"/>
      <c r="B46" s="77"/>
      <c r="C46" s="12" t="s">
        <v>16</v>
      </c>
      <c r="D46" s="55">
        <v>179409.63</v>
      </c>
      <c r="E46" s="27">
        <v>193849.5</v>
      </c>
      <c r="F46" s="27">
        <v>136616.65</v>
      </c>
      <c r="G46" s="43">
        <f t="shared" si="1"/>
        <v>70.47562671041194</v>
      </c>
      <c r="H46" s="14"/>
      <c r="I46" s="14"/>
      <c r="J46" s="14"/>
      <c r="K46" s="1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32.25" customHeight="1">
      <c r="A47" s="72"/>
      <c r="B47" s="78"/>
      <c r="C47" s="12" t="s">
        <v>13</v>
      </c>
      <c r="D47" s="56">
        <v>15089.61</v>
      </c>
      <c r="E47" s="27"/>
      <c r="F47" s="27"/>
      <c r="G47" s="43"/>
      <c r="H47" s="11">
        <f>195210.02-E46-E52</f>
        <v>-7115.850000000011</v>
      </c>
      <c r="I47" s="11"/>
      <c r="J47" s="1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6.5" customHeight="1">
      <c r="A48" s="39"/>
      <c r="B48" s="66"/>
      <c r="C48" s="12"/>
      <c r="D48" s="56"/>
      <c r="E48" s="27"/>
      <c r="F48" s="27"/>
      <c r="G48" s="43"/>
      <c r="H48" s="11"/>
      <c r="I48" s="11"/>
      <c r="J48" s="1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 customHeight="1">
      <c r="A49" s="70" t="s">
        <v>172</v>
      </c>
      <c r="B49" s="76" t="s">
        <v>21</v>
      </c>
      <c r="C49" s="45" t="s">
        <v>9</v>
      </c>
      <c r="D49" s="51">
        <f>D52+D53</f>
        <v>8905.119999999999</v>
      </c>
      <c r="E49" s="43">
        <f>E50+E52+E51</f>
        <v>8476.37</v>
      </c>
      <c r="F49" s="43">
        <f>F50+F52+F51</f>
        <v>8466.58</v>
      </c>
      <c r="G49" s="43">
        <f t="shared" si="1"/>
        <v>99.88450244621222</v>
      </c>
      <c r="H49" s="11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 customHeight="1">
      <c r="A50" s="71"/>
      <c r="B50" s="77"/>
      <c r="C50" s="12" t="s">
        <v>6</v>
      </c>
      <c r="D50" s="28"/>
      <c r="E50" s="27"/>
      <c r="F50" s="27"/>
      <c r="G50" s="43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 customHeight="1">
      <c r="A51" s="71"/>
      <c r="B51" s="77"/>
      <c r="C51" s="12" t="s">
        <v>7</v>
      </c>
      <c r="D51" s="55"/>
      <c r="E51" s="27"/>
      <c r="F51" s="27"/>
      <c r="G51" s="4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 customHeight="1">
      <c r="A52" s="71"/>
      <c r="B52" s="77"/>
      <c r="C52" s="12" t="s">
        <v>16</v>
      </c>
      <c r="D52" s="55">
        <v>8305.72</v>
      </c>
      <c r="E52" s="27">
        <v>8476.37</v>
      </c>
      <c r="F52" s="27">
        <v>8466.58</v>
      </c>
      <c r="G52" s="43">
        <f t="shared" si="1"/>
        <v>99.88450244621222</v>
      </c>
      <c r="H52" s="14"/>
      <c r="I52" s="14"/>
      <c r="J52" s="14"/>
      <c r="K52" s="1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6.5" customHeight="1">
      <c r="A53" s="72"/>
      <c r="B53" s="78"/>
      <c r="C53" s="12" t="s">
        <v>13</v>
      </c>
      <c r="D53" s="28">
        <v>599.4</v>
      </c>
      <c r="E53" s="27"/>
      <c r="F53" s="27"/>
      <c r="G53" s="43"/>
      <c r="H53" s="11"/>
      <c r="I53" s="11"/>
      <c r="J53" s="1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6.5" customHeight="1">
      <c r="A54" s="40"/>
      <c r="B54" s="67"/>
      <c r="C54" s="12"/>
      <c r="D54" s="61"/>
      <c r="E54" s="27"/>
      <c r="F54" s="27"/>
      <c r="G54" s="43"/>
      <c r="H54" s="11"/>
      <c r="I54" s="11"/>
      <c r="J54" s="1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6.5" customHeight="1">
      <c r="A55" s="70" t="s">
        <v>216</v>
      </c>
      <c r="B55" s="76" t="s">
        <v>213</v>
      </c>
      <c r="C55" s="45" t="s">
        <v>9</v>
      </c>
      <c r="D55" s="44">
        <f>D56+D57+D58+D59</f>
        <v>0</v>
      </c>
      <c r="E55" s="44">
        <f>E56+E57+E58+E59</f>
        <v>11729.380000000001</v>
      </c>
      <c r="F55" s="44">
        <f>F56+F57+F58+F59</f>
        <v>11636.43</v>
      </c>
      <c r="G55" s="43">
        <f t="shared" si="1"/>
        <v>99.20754549686343</v>
      </c>
      <c r="H55" s="11"/>
      <c r="I55" s="11"/>
      <c r="J55" s="1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6.5" customHeight="1">
      <c r="A56" s="71"/>
      <c r="B56" s="77"/>
      <c r="C56" s="12" t="s">
        <v>6</v>
      </c>
      <c r="D56" s="28"/>
      <c r="E56" s="27"/>
      <c r="F56" s="27"/>
      <c r="G56" s="43"/>
      <c r="H56" s="11"/>
      <c r="I56" s="11"/>
      <c r="J56" s="1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6.5" customHeight="1">
      <c r="A57" s="71"/>
      <c r="B57" s="77"/>
      <c r="C57" s="12" t="s">
        <v>7</v>
      </c>
      <c r="D57" s="28"/>
      <c r="E57" s="27">
        <v>10791.03</v>
      </c>
      <c r="F57" s="27">
        <v>10705.52</v>
      </c>
      <c r="G57" s="43">
        <f t="shared" si="1"/>
        <v>99.20758259406192</v>
      </c>
      <c r="H57" s="11"/>
      <c r="I57" s="11"/>
      <c r="J57" s="1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6.5" customHeight="1">
      <c r="A58" s="71"/>
      <c r="B58" s="77"/>
      <c r="C58" s="12" t="s">
        <v>16</v>
      </c>
      <c r="D58" s="28"/>
      <c r="E58" s="27">
        <v>938.35</v>
      </c>
      <c r="F58" s="27">
        <v>930.91</v>
      </c>
      <c r="G58" s="43">
        <f t="shared" si="1"/>
        <v>99.20711887888314</v>
      </c>
      <c r="H58" s="11"/>
      <c r="I58" s="11"/>
      <c r="J58" s="1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6.5" customHeight="1">
      <c r="A59" s="72"/>
      <c r="B59" s="78"/>
      <c r="C59" s="12" t="s">
        <v>13</v>
      </c>
      <c r="D59" s="28"/>
      <c r="E59" s="27"/>
      <c r="F59" s="27"/>
      <c r="G59" s="43"/>
      <c r="H59" s="11"/>
      <c r="I59" s="11"/>
      <c r="J59" s="1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6.5" customHeight="1">
      <c r="A60" s="40"/>
      <c r="B60" s="67"/>
      <c r="C60" s="12"/>
      <c r="D60" s="28"/>
      <c r="E60" s="27"/>
      <c r="F60" s="27"/>
      <c r="G60" s="43"/>
      <c r="H60" s="11"/>
      <c r="I60" s="11"/>
      <c r="J60" s="1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6.5" customHeight="1">
      <c r="A61" s="70" t="s">
        <v>217</v>
      </c>
      <c r="B61" s="76" t="s">
        <v>214</v>
      </c>
      <c r="C61" s="45" t="s">
        <v>9</v>
      </c>
      <c r="D61" s="44">
        <f>D62+D63+D64+D65</f>
        <v>0</v>
      </c>
      <c r="E61" s="44">
        <f>E62+E63+E64+E65</f>
        <v>2586.7400000000002</v>
      </c>
      <c r="F61" s="44">
        <f>F62+F63+F64+F65</f>
        <v>2573.8</v>
      </c>
      <c r="G61" s="43">
        <f t="shared" si="1"/>
        <v>99.49975645020372</v>
      </c>
      <c r="H61" s="11"/>
      <c r="I61" s="11"/>
      <c r="J61" s="1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6.5" customHeight="1">
      <c r="A62" s="71"/>
      <c r="B62" s="77"/>
      <c r="C62" s="12" t="s">
        <v>6</v>
      </c>
      <c r="D62" s="28"/>
      <c r="E62" s="27"/>
      <c r="F62" s="27"/>
      <c r="G62" s="43"/>
      <c r="H62" s="11"/>
      <c r="I62" s="11"/>
      <c r="J62" s="1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6.5" customHeight="1">
      <c r="A63" s="71"/>
      <c r="B63" s="77"/>
      <c r="C63" s="12" t="s">
        <v>7</v>
      </c>
      <c r="D63" s="28"/>
      <c r="E63" s="27">
        <v>2095.26</v>
      </c>
      <c r="F63" s="27">
        <v>2084.78</v>
      </c>
      <c r="G63" s="43">
        <f t="shared" si="1"/>
        <v>99.49982341093707</v>
      </c>
      <c r="H63" s="11"/>
      <c r="I63" s="11"/>
      <c r="J63" s="1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6.5" customHeight="1">
      <c r="A64" s="71"/>
      <c r="B64" s="77"/>
      <c r="C64" s="12" t="s">
        <v>16</v>
      </c>
      <c r="D64" s="28"/>
      <c r="E64" s="27">
        <v>491.48</v>
      </c>
      <c r="F64" s="27">
        <v>489.02</v>
      </c>
      <c r="G64" s="43">
        <f t="shared" si="1"/>
        <v>99.49947098559451</v>
      </c>
      <c r="H64" s="11"/>
      <c r="I64" s="11"/>
      <c r="J64" s="1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6.5" customHeight="1">
      <c r="A65" s="72"/>
      <c r="B65" s="78"/>
      <c r="C65" s="12" t="s">
        <v>13</v>
      </c>
      <c r="D65" s="28"/>
      <c r="E65" s="27"/>
      <c r="F65" s="27"/>
      <c r="G65" s="43"/>
      <c r="H65" s="11"/>
      <c r="I65" s="11"/>
      <c r="J65" s="1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6.5" customHeight="1">
      <c r="A66" s="40"/>
      <c r="B66" s="67"/>
      <c r="C66" s="12"/>
      <c r="D66" s="28"/>
      <c r="E66" s="27"/>
      <c r="F66" s="27"/>
      <c r="G66" s="43"/>
      <c r="H66" s="11"/>
      <c r="I66" s="11"/>
      <c r="J66" s="1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6.5" customHeight="1">
      <c r="A67" s="70" t="s">
        <v>218</v>
      </c>
      <c r="B67" s="76" t="s">
        <v>215</v>
      </c>
      <c r="C67" s="45" t="s">
        <v>9</v>
      </c>
      <c r="D67" s="44">
        <f>D68+D69+D70+D71</f>
        <v>0</v>
      </c>
      <c r="E67" s="44">
        <f>E68+E69+E70+E71</f>
        <v>2370.28</v>
      </c>
      <c r="F67" s="44">
        <f>F68+F69+F70+F71</f>
        <v>0</v>
      </c>
      <c r="G67" s="43">
        <f t="shared" si="1"/>
        <v>0</v>
      </c>
      <c r="H67" s="11"/>
      <c r="I67" s="11"/>
      <c r="J67" s="1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6.5" customHeight="1">
      <c r="A68" s="71"/>
      <c r="B68" s="77"/>
      <c r="C68" s="12" t="s">
        <v>6</v>
      </c>
      <c r="D68" s="28"/>
      <c r="E68" s="27">
        <v>2101.94</v>
      </c>
      <c r="F68" s="27">
        <v>0</v>
      </c>
      <c r="G68" s="43">
        <f t="shared" si="1"/>
        <v>0</v>
      </c>
      <c r="H68" s="11"/>
      <c r="I68" s="11"/>
      <c r="J68" s="1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6.5" customHeight="1">
      <c r="A69" s="71"/>
      <c r="B69" s="77"/>
      <c r="C69" s="12" t="s">
        <v>7</v>
      </c>
      <c r="D69" s="28"/>
      <c r="E69" s="27">
        <v>134.17</v>
      </c>
      <c r="F69" s="27">
        <v>0</v>
      </c>
      <c r="G69" s="43">
        <f t="shared" si="1"/>
        <v>0</v>
      </c>
      <c r="H69" s="11"/>
      <c r="I69" s="11"/>
      <c r="J69" s="1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6.5" customHeight="1">
      <c r="A70" s="71"/>
      <c r="B70" s="77"/>
      <c r="C70" s="12" t="s">
        <v>16</v>
      </c>
      <c r="D70" s="28"/>
      <c r="E70" s="27">
        <v>134.17</v>
      </c>
      <c r="F70" s="27">
        <v>0</v>
      </c>
      <c r="G70" s="43">
        <f t="shared" si="1"/>
        <v>0</v>
      </c>
      <c r="H70" s="11"/>
      <c r="I70" s="11"/>
      <c r="J70" s="1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6.5" customHeight="1">
      <c r="A71" s="72"/>
      <c r="B71" s="78"/>
      <c r="C71" s="12" t="s">
        <v>13</v>
      </c>
      <c r="D71" s="28"/>
      <c r="E71" s="27"/>
      <c r="F71" s="27"/>
      <c r="G71" s="43"/>
      <c r="H71" s="11"/>
      <c r="I71" s="11"/>
      <c r="J71" s="1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37"/>
      <c r="B72" s="21"/>
      <c r="C72" s="12"/>
      <c r="D72" s="29"/>
      <c r="E72" s="27"/>
      <c r="F72" s="27"/>
      <c r="G72" s="43"/>
      <c r="H72" s="11"/>
      <c r="I72" s="11"/>
      <c r="J72" s="1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 customHeight="1">
      <c r="A73" s="70" t="s">
        <v>173</v>
      </c>
      <c r="B73" s="97" t="s">
        <v>22</v>
      </c>
      <c r="C73" s="45" t="s">
        <v>9</v>
      </c>
      <c r="D73" s="43">
        <f>D76+D77</f>
        <v>74018.54000000001</v>
      </c>
      <c r="E73" s="43">
        <f>E74+E75+E76</f>
        <v>78334.16</v>
      </c>
      <c r="F73" s="43">
        <f>F74+F75+F76</f>
        <v>59219.98</v>
      </c>
      <c r="G73" s="43">
        <f>F73/E73*100</f>
        <v>75.59917665549743</v>
      </c>
      <c r="H73" s="1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71"/>
      <c r="B74" s="98"/>
      <c r="C74" s="12" t="s">
        <v>6</v>
      </c>
      <c r="D74" s="28"/>
      <c r="E74" s="27"/>
      <c r="F74" s="27"/>
      <c r="G74" s="43"/>
      <c r="H74" s="1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" customHeight="1">
      <c r="A75" s="71"/>
      <c r="B75" s="98"/>
      <c r="C75" s="12" t="s">
        <v>10</v>
      </c>
      <c r="D75" s="28"/>
      <c r="E75" s="27">
        <f>E81+E87+E93</f>
        <v>1145.35</v>
      </c>
      <c r="F75" s="27">
        <f>F81+F87+F93</f>
        <v>451.28999999999996</v>
      </c>
      <c r="G75" s="43">
        <f>F75/E75*100</f>
        <v>39.40192954118829</v>
      </c>
      <c r="H75" s="1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2.75" customHeight="1">
      <c r="A76" s="71"/>
      <c r="B76" s="98"/>
      <c r="C76" s="12" t="s">
        <v>16</v>
      </c>
      <c r="D76" s="28">
        <f>D82+D88+D94</f>
        <v>73118.79000000001</v>
      </c>
      <c r="E76" s="27">
        <f>E82+E88+E94</f>
        <v>77188.81</v>
      </c>
      <c r="F76" s="27">
        <f>F82+F88+F94</f>
        <v>58768.69</v>
      </c>
      <c r="G76" s="43">
        <f>F76/E76*100</f>
        <v>76.13628192998442</v>
      </c>
      <c r="H76" s="1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2.5" customHeight="1">
      <c r="A77" s="72"/>
      <c r="B77" s="99"/>
      <c r="C77" s="12" t="s">
        <v>13</v>
      </c>
      <c r="D77" s="28">
        <f>D83+D89+D95</f>
        <v>899.75</v>
      </c>
      <c r="E77" s="28"/>
      <c r="F77" s="28"/>
      <c r="G77" s="43"/>
      <c r="H77" s="1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1.25" customHeight="1">
      <c r="A78" s="39"/>
      <c r="B78" s="30"/>
      <c r="C78" s="12"/>
      <c r="D78" s="28"/>
      <c r="E78" s="28"/>
      <c r="F78" s="28"/>
      <c r="G78" s="43"/>
      <c r="H78" s="1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2.75" customHeight="1">
      <c r="A79" s="70" t="s">
        <v>174</v>
      </c>
      <c r="B79" s="76" t="s">
        <v>23</v>
      </c>
      <c r="C79" s="45" t="s">
        <v>9</v>
      </c>
      <c r="D79" s="43">
        <f>D82+D83</f>
        <v>71350.83</v>
      </c>
      <c r="E79" s="43">
        <f>E80+E81+E82</f>
        <v>75742.4</v>
      </c>
      <c r="F79" s="43">
        <f>F80+F81+F82</f>
        <v>57407.27</v>
      </c>
      <c r="G79" s="43">
        <f>F79/E79*100</f>
        <v>75.79277920953126</v>
      </c>
      <c r="H79" s="11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2.75" customHeight="1">
      <c r="A80" s="71"/>
      <c r="B80" s="77"/>
      <c r="C80" s="12" t="s">
        <v>6</v>
      </c>
      <c r="D80" s="28"/>
      <c r="E80" s="27"/>
      <c r="F80" s="27"/>
      <c r="G80" s="43"/>
      <c r="H80" s="1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2.75" customHeight="1">
      <c r="A81" s="71"/>
      <c r="B81" s="77"/>
      <c r="C81" s="12" t="s">
        <v>7</v>
      </c>
      <c r="D81" s="55"/>
      <c r="E81" s="27">
        <v>1049.29</v>
      </c>
      <c r="F81" s="27">
        <v>437.27</v>
      </c>
      <c r="G81" s="43">
        <f>F81/E81*100</f>
        <v>41.67294075041219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2.75" customHeight="1">
      <c r="A82" s="71"/>
      <c r="B82" s="77"/>
      <c r="C82" s="12" t="s">
        <v>16</v>
      </c>
      <c r="D82" s="55">
        <v>70565.83</v>
      </c>
      <c r="E82" s="27">
        <v>74693.11</v>
      </c>
      <c r="F82" s="27">
        <v>56970</v>
      </c>
      <c r="G82" s="43">
        <f>F82/E82*100</f>
        <v>76.27209524412628</v>
      </c>
      <c r="H82" s="14"/>
      <c r="I82" s="14"/>
      <c r="J82" s="14"/>
      <c r="K82" s="14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80.25" customHeight="1">
      <c r="A83" s="72"/>
      <c r="B83" s="78"/>
      <c r="C83" s="12" t="s">
        <v>13</v>
      </c>
      <c r="D83" s="58">
        <v>785</v>
      </c>
      <c r="E83" s="27"/>
      <c r="F83" s="27"/>
      <c r="G83" s="43"/>
      <c r="H83" s="11"/>
      <c r="I83" s="11"/>
      <c r="J83" s="1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6.5" customHeight="1">
      <c r="A84" s="39"/>
      <c r="B84" s="66"/>
      <c r="C84" s="12"/>
      <c r="D84" s="52"/>
      <c r="E84" s="27"/>
      <c r="F84" s="27"/>
      <c r="G84" s="43"/>
      <c r="H84" s="11"/>
      <c r="I84" s="11"/>
      <c r="J84" s="1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2.75" customHeight="1">
      <c r="A85" s="70" t="s">
        <v>175</v>
      </c>
      <c r="B85" s="76" t="s">
        <v>21</v>
      </c>
      <c r="C85" s="45" t="s">
        <v>9</v>
      </c>
      <c r="D85" s="43">
        <f>D88+D89</f>
        <v>671.55</v>
      </c>
      <c r="E85" s="43">
        <f>E86+E87+E88</f>
        <v>543.29</v>
      </c>
      <c r="F85" s="43">
        <f>F86+F87+F88</f>
        <v>543.29</v>
      </c>
      <c r="G85" s="43">
        <f>F85/E85*100</f>
        <v>100</v>
      </c>
      <c r="H85" s="1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2.75" customHeight="1">
      <c r="A86" s="71"/>
      <c r="B86" s="77"/>
      <c r="C86" s="12" t="s">
        <v>6</v>
      </c>
      <c r="D86" s="28"/>
      <c r="E86" s="27"/>
      <c r="F86" s="27"/>
      <c r="G86" s="43"/>
      <c r="H86" s="14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2.75" customHeight="1">
      <c r="A87" s="71"/>
      <c r="B87" s="77"/>
      <c r="C87" s="12" t="s">
        <v>7</v>
      </c>
      <c r="D87" s="55"/>
      <c r="E87" s="27"/>
      <c r="F87" s="27"/>
      <c r="G87" s="4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2.75" customHeight="1">
      <c r="A88" s="71"/>
      <c r="B88" s="77"/>
      <c r="C88" s="12" t="s">
        <v>16</v>
      </c>
      <c r="D88" s="55">
        <v>556.8</v>
      </c>
      <c r="E88" s="27">
        <v>543.29</v>
      </c>
      <c r="F88" s="27">
        <v>543.29</v>
      </c>
      <c r="G88" s="43">
        <f>F88/E88*100</f>
        <v>100</v>
      </c>
      <c r="H88" s="14"/>
      <c r="I88" s="14"/>
      <c r="J88" s="14"/>
      <c r="K88" s="14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6.5" customHeight="1">
      <c r="A89" s="72"/>
      <c r="B89" s="78"/>
      <c r="C89" s="12" t="s">
        <v>13</v>
      </c>
      <c r="D89" s="28">
        <v>114.75</v>
      </c>
      <c r="E89" s="27"/>
      <c r="F89" s="27"/>
      <c r="G89" s="43"/>
      <c r="H89" s="11"/>
      <c r="I89" s="11"/>
      <c r="J89" s="1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6.5" customHeight="1">
      <c r="A90" s="39"/>
      <c r="B90" s="66"/>
      <c r="C90" s="12"/>
      <c r="D90" s="28"/>
      <c r="E90" s="27"/>
      <c r="F90" s="27"/>
      <c r="G90" s="43"/>
      <c r="H90" s="11"/>
      <c r="I90" s="11"/>
      <c r="J90" s="1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2.75" customHeight="1">
      <c r="A91" s="70" t="s">
        <v>176</v>
      </c>
      <c r="B91" s="76" t="s">
        <v>24</v>
      </c>
      <c r="C91" s="45" t="s">
        <v>9</v>
      </c>
      <c r="D91" s="43">
        <f>D92+D93+D94</f>
        <v>1996.16</v>
      </c>
      <c r="E91" s="43">
        <f>E92+E93+E94</f>
        <v>2048.4700000000003</v>
      </c>
      <c r="F91" s="43">
        <f>F92+F93+F94</f>
        <v>1269.42</v>
      </c>
      <c r="G91" s="43">
        <f>F91/E91*100</f>
        <v>61.96917699551372</v>
      </c>
      <c r="H91" s="11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2.75" customHeight="1">
      <c r="A92" s="71"/>
      <c r="B92" s="77"/>
      <c r="C92" s="12" t="s">
        <v>6</v>
      </c>
      <c r="D92" s="28"/>
      <c r="E92" s="27"/>
      <c r="F92" s="27"/>
      <c r="G92" s="43"/>
      <c r="H92" s="14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2.75" customHeight="1">
      <c r="A93" s="71"/>
      <c r="B93" s="77"/>
      <c r="C93" s="12" t="s">
        <v>7</v>
      </c>
      <c r="D93" s="55"/>
      <c r="E93" s="27">
        <v>96.06</v>
      </c>
      <c r="F93" s="27">
        <v>14.02</v>
      </c>
      <c r="G93" s="43">
        <f>F93/E93*100</f>
        <v>14.59504476368936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2.75" customHeight="1">
      <c r="A94" s="71"/>
      <c r="B94" s="77"/>
      <c r="C94" s="12" t="s">
        <v>16</v>
      </c>
      <c r="D94" s="55">
        <v>1996.16</v>
      </c>
      <c r="E94" s="27">
        <v>1952.41</v>
      </c>
      <c r="F94" s="27">
        <v>1255.4</v>
      </c>
      <c r="G94" s="43">
        <f>F94/E94*100</f>
        <v>64.30001895093757</v>
      </c>
      <c r="H94" s="14"/>
      <c r="I94" s="14"/>
      <c r="J94" s="14"/>
      <c r="K94" s="14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85.5" customHeight="1">
      <c r="A95" s="72"/>
      <c r="B95" s="78"/>
      <c r="C95" s="12" t="s">
        <v>13</v>
      </c>
      <c r="D95" s="28"/>
      <c r="E95" s="27"/>
      <c r="F95" s="27"/>
      <c r="G95" s="43"/>
      <c r="H95" s="11"/>
      <c r="I95" s="11"/>
      <c r="J95" s="1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2.75">
      <c r="A96" s="39"/>
      <c r="B96" s="32"/>
      <c r="C96" s="12"/>
      <c r="D96" s="28"/>
      <c r="E96" s="27"/>
      <c r="F96" s="27"/>
      <c r="G96" s="43"/>
      <c r="H96" s="1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2.75" customHeight="1">
      <c r="A97" s="70" t="s">
        <v>177</v>
      </c>
      <c r="B97" s="79" t="s">
        <v>25</v>
      </c>
      <c r="C97" s="45" t="s">
        <v>9</v>
      </c>
      <c r="D97" s="43">
        <f>D98+D99+D100+D101</f>
        <v>45308.22</v>
      </c>
      <c r="E97" s="43">
        <f>E98+E99+E100+E101</f>
        <v>44227.65</v>
      </c>
      <c r="F97" s="43">
        <f>F98+F99+F100</f>
        <v>40996.37</v>
      </c>
      <c r="G97" s="43">
        <f>F97/E97*100</f>
        <v>92.69398215822004</v>
      </c>
      <c r="H97" s="1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2.75">
      <c r="A98" s="71"/>
      <c r="B98" s="80"/>
      <c r="C98" s="12" t="s">
        <v>6</v>
      </c>
      <c r="D98" s="28"/>
      <c r="E98" s="27"/>
      <c r="F98" s="27"/>
      <c r="G98" s="43"/>
      <c r="H98" s="1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2.75">
      <c r="A99" s="71"/>
      <c r="B99" s="80"/>
      <c r="C99" s="12" t="s">
        <v>10</v>
      </c>
      <c r="D99" s="28"/>
      <c r="E99" s="27">
        <f>E105</f>
        <v>404.8</v>
      </c>
      <c r="F99" s="27">
        <f>F105</f>
        <v>12.48</v>
      </c>
      <c r="G99" s="43">
        <f>F99/E99*100</f>
        <v>3.08300395256917</v>
      </c>
      <c r="H99" s="1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2.75">
      <c r="A100" s="71"/>
      <c r="B100" s="80"/>
      <c r="C100" s="12" t="s">
        <v>16</v>
      </c>
      <c r="D100" s="27">
        <f>D106</f>
        <v>44082.01</v>
      </c>
      <c r="E100" s="27">
        <f>E106</f>
        <v>43822.85</v>
      </c>
      <c r="F100" s="27">
        <f>F106</f>
        <v>40983.89</v>
      </c>
      <c r="G100" s="43">
        <f>F100/E100*100</f>
        <v>93.5217358067766</v>
      </c>
      <c r="H100" s="1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8" customHeight="1">
      <c r="A101" s="72"/>
      <c r="B101" s="81"/>
      <c r="C101" s="12" t="s">
        <v>13</v>
      </c>
      <c r="D101" s="27">
        <f>D107</f>
        <v>1226.21</v>
      </c>
      <c r="E101" s="27"/>
      <c r="F101" s="27"/>
      <c r="G101" s="43"/>
      <c r="H101" s="1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2.75">
      <c r="A102" s="39"/>
      <c r="B102" s="32"/>
      <c r="C102" s="12"/>
      <c r="D102" s="27"/>
      <c r="E102" s="27"/>
      <c r="F102" s="27"/>
      <c r="G102" s="43"/>
      <c r="H102" s="1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2.75" customHeight="1">
      <c r="A103" s="70" t="s">
        <v>178</v>
      </c>
      <c r="B103" s="76" t="s">
        <v>26</v>
      </c>
      <c r="C103" s="45" t="s">
        <v>9</v>
      </c>
      <c r="D103" s="43">
        <f>D106+D107</f>
        <v>45308.22</v>
      </c>
      <c r="E103" s="43">
        <f>E104+E105+E106</f>
        <v>44227.65</v>
      </c>
      <c r="F103" s="43">
        <f>F104+F105+F106</f>
        <v>40996.37</v>
      </c>
      <c r="G103" s="43">
        <f>F103/E103*100</f>
        <v>92.69398215822004</v>
      </c>
      <c r="H103" s="11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2.75" customHeight="1">
      <c r="A104" s="71"/>
      <c r="B104" s="77"/>
      <c r="C104" s="12" t="s">
        <v>6</v>
      </c>
      <c r="D104" s="28"/>
      <c r="E104" s="27"/>
      <c r="F104" s="27"/>
      <c r="G104" s="43"/>
      <c r="H104" s="1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2.75" customHeight="1">
      <c r="A105" s="71"/>
      <c r="B105" s="77"/>
      <c r="C105" s="12" t="s">
        <v>7</v>
      </c>
      <c r="D105" s="55"/>
      <c r="E105" s="27">
        <v>404.8</v>
      </c>
      <c r="F105" s="27">
        <v>12.48</v>
      </c>
      <c r="G105" s="43">
        <f>F105/E105*100</f>
        <v>3.08300395256917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2.75" customHeight="1">
      <c r="A106" s="71"/>
      <c r="B106" s="77"/>
      <c r="C106" s="12" t="s">
        <v>16</v>
      </c>
      <c r="D106" s="55">
        <v>44082.01</v>
      </c>
      <c r="E106" s="27">
        <v>43822.85</v>
      </c>
      <c r="F106" s="27">
        <v>40983.89</v>
      </c>
      <c r="G106" s="43">
        <f>F106/E106*100</f>
        <v>93.5217358067766</v>
      </c>
      <c r="H106" s="14"/>
      <c r="I106" s="14"/>
      <c r="J106" s="14"/>
      <c r="K106" s="14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56.25" customHeight="1">
      <c r="A107" s="72"/>
      <c r="B107" s="78"/>
      <c r="C107" s="12" t="s">
        <v>13</v>
      </c>
      <c r="D107" s="28">
        <v>1226.21</v>
      </c>
      <c r="E107" s="27"/>
      <c r="F107" s="27"/>
      <c r="G107" s="43"/>
      <c r="H107" s="11"/>
      <c r="I107" s="11"/>
      <c r="J107" s="1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2.75">
      <c r="A108" s="39"/>
      <c r="B108" s="32"/>
      <c r="C108" s="12"/>
      <c r="D108" s="28"/>
      <c r="E108" s="27"/>
      <c r="F108" s="27"/>
      <c r="G108" s="43"/>
      <c r="H108" s="1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2.75" customHeight="1">
      <c r="A109" s="70" t="s">
        <v>179</v>
      </c>
      <c r="B109" s="79" t="s">
        <v>27</v>
      </c>
      <c r="C109" s="45" t="s">
        <v>9</v>
      </c>
      <c r="D109" s="43">
        <f>D110+D111+D112</f>
        <v>74069.39</v>
      </c>
      <c r="E109" s="43">
        <f>E110+E111+E112</f>
        <v>76881.68</v>
      </c>
      <c r="F109" s="43">
        <f>F110+F111+F112</f>
        <v>63661.8</v>
      </c>
      <c r="G109" s="43">
        <f>F109/E109*100</f>
        <v>82.80490228621437</v>
      </c>
      <c r="H109" s="1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2.75">
      <c r="A110" s="71"/>
      <c r="B110" s="80"/>
      <c r="C110" s="12" t="s">
        <v>6</v>
      </c>
      <c r="D110" s="28"/>
      <c r="E110" s="27"/>
      <c r="F110" s="27"/>
      <c r="G110" s="43"/>
      <c r="H110" s="1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2.75">
      <c r="A111" s="71"/>
      <c r="B111" s="80"/>
      <c r="C111" s="12" t="s">
        <v>10</v>
      </c>
      <c r="D111" s="27">
        <f aca="true" t="shared" si="4" ref="D111:F112">D116</f>
        <v>74069.39</v>
      </c>
      <c r="E111" s="27">
        <f t="shared" si="4"/>
        <v>76881.68</v>
      </c>
      <c r="F111" s="27">
        <f t="shared" si="4"/>
        <v>63661.8</v>
      </c>
      <c r="G111" s="43">
        <f>F111/E111*100</f>
        <v>82.80490228621437</v>
      </c>
      <c r="H111" s="14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2.75">
      <c r="A112" s="71"/>
      <c r="B112" s="80"/>
      <c r="C112" s="12" t="s">
        <v>16</v>
      </c>
      <c r="D112" s="27">
        <f t="shared" si="4"/>
        <v>0</v>
      </c>
      <c r="E112" s="27">
        <f t="shared" si="4"/>
        <v>0</v>
      </c>
      <c r="F112" s="27">
        <f t="shared" si="4"/>
        <v>0</v>
      </c>
      <c r="G112" s="43"/>
      <c r="H112" s="1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55.5" customHeight="1">
      <c r="A113" s="72"/>
      <c r="B113" s="81"/>
      <c r="C113" s="12" t="s">
        <v>13</v>
      </c>
      <c r="D113" s="28"/>
      <c r="E113" s="28"/>
      <c r="F113" s="28"/>
      <c r="G113" s="43"/>
      <c r="H113" s="11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2.75" customHeight="1">
      <c r="A114" s="70" t="s">
        <v>180</v>
      </c>
      <c r="B114" s="76" t="s">
        <v>28</v>
      </c>
      <c r="C114" s="45" t="s">
        <v>9</v>
      </c>
      <c r="D114" s="43">
        <f>D115+D116+D117</f>
        <v>74069.39</v>
      </c>
      <c r="E114" s="43">
        <f>E115+E116+E117</f>
        <v>76881.68</v>
      </c>
      <c r="F114" s="43">
        <f>F115+F116+F117</f>
        <v>63661.8</v>
      </c>
      <c r="G114" s="43">
        <f>F114/E114*100</f>
        <v>82.80490228621437</v>
      </c>
      <c r="H114" s="11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2.75" customHeight="1">
      <c r="A115" s="71"/>
      <c r="B115" s="77"/>
      <c r="C115" s="12" t="s">
        <v>6</v>
      </c>
      <c r="D115" s="28"/>
      <c r="E115" s="27"/>
      <c r="F115" s="27"/>
      <c r="G115" s="43"/>
      <c r="H115" s="14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2.75" customHeight="1">
      <c r="A116" s="71"/>
      <c r="B116" s="77"/>
      <c r="C116" s="12" t="s">
        <v>7</v>
      </c>
      <c r="D116" s="55">
        <v>74069.39</v>
      </c>
      <c r="E116" s="27">
        <v>76881.68</v>
      </c>
      <c r="F116" s="27">
        <v>63661.8</v>
      </c>
      <c r="G116" s="43">
        <f>F116/E116*100</f>
        <v>82.80490228621437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2.75" customHeight="1">
      <c r="A117" s="71"/>
      <c r="B117" s="77"/>
      <c r="C117" s="12" t="s">
        <v>16</v>
      </c>
      <c r="D117" s="55">
        <v>0</v>
      </c>
      <c r="E117" s="27"/>
      <c r="F117" s="27"/>
      <c r="G117" s="43"/>
      <c r="H117" s="14"/>
      <c r="I117" s="14"/>
      <c r="J117" s="14"/>
      <c r="K117" s="14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6.5" customHeight="1">
      <c r="A118" s="72"/>
      <c r="B118" s="78"/>
      <c r="C118" s="12" t="s">
        <v>13</v>
      </c>
      <c r="D118" s="28"/>
      <c r="E118" s="27"/>
      <c r="F118" s="27"/>
      <c r="G118" s="43"/>
      <c r="H118" s="11"/>
      <c r="I118" s="11"/>
      <c r="J118" s="1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2.75">
      <c r="A119" s="39"/>
      <c r="B119" s="32"/>
      <c r="C119" s="12"/>
      <c r="D119" s="28"/>
      <c r="E119" s="27"/>
      <c r="F119" s="27"/>
      <c r="G119" s="43"/>
      <c r="H119" s="11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2.75" customHeight="1">
      <c r="A120" s="70" t="s">
        <v>181</v>
      </c>
      <c r="B120" s="97" t="s">
        <v>29</v>
      </c>
      <c r="C120" s="45" t="s">
        <v>9</v>
      </c>
      <c r="D120" s="43">
        <f>D121+D122+D123</f>
        <v>15000</v>
      </c>
      <c r="E120" s="43">
        <f>E121+E122+E123</f>
        <v>0</v>
      </c>
      <c r="F120" s="43">
        <f>F121+F122+F123</f>
        <v>0</v>
      </c>
      <c r="G120" s="43"/>
      <c r="H120" s="11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2.75">
      <c r="A121" s="71"/>
      <c r="B121" s="98"/>
      <c r="C121" s="12" t="s">
        <v>6</v>
      </c>
      <c r="D121" s="28"/>
      <c r="E121" s="27"/>
      <c r="F121" s="27"/>
      <c r="G121" s="43"/>
      <c r="H121" s="1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2.75">
      <c r="A122" s="71"/>
      <c r="B122" s="98"/>
      <c r="C122" s="12" t="s">
        <v>10</v>
      </c>
      <c r="D122" s="28"/>
      <c r="E122" s="27"/>
      <c r="F122" s="27"/>
      <c r="G122" s="43"/>
      <c r="H122" s="11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2.75">
      <c r="A123" s="71"/>
      <c r="B123" s="98"/>
      <c r="C123" s="12" t="s">
        <v>16</v>
      </c>
      <c r="D123" s="27">
        <f>D129</f>
        <v>15000</v>
      </c>
      <c r="E123" s="27">
        <f>E129</f>
        <v>0</v>
      </c>
      <c r="F123" s="27">
        <f>F129</f>
        <v>0</v>
      </c>
      <c r="G123" s="43"/>
      <c r="H123" s="11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1" customHeight="1">
      <c r="A124" s="72"/>
      <c r="B124" s="99"/>
      <c r="C124" s="12" t="s">
        <v>13</v>
      </c>
      <c r="D124" s="28"/>
      <c r="E124" s="27"/>
      <c r="F124" s="27"/>
      <c r="G124" s="43"/>
      <c r="H124" s="11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8" customHeight="1">
      <c r="A125" s="39"/>
      <c r="B125" s="30"/>
      <c r="C125" s="12"/>
      <c r="D125" s="28"/>
      <c r="E125" s="27"/>
      <c r="F125" s="27"/>
      <c r="G125" s="43"/>
      <c r="H125" s="11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2.75" customHeight="1">
      <c r="A126" s="70" t="s">
        <v>182</v>
      </c>
      <c r="B126" s="76" t="s">
        <v>30</v>
      </c>
      <c r="C126" s="45" t="s">
        <v>9</v>
      </c>
      <c r="D126" s="43">
        <f>D127+D128+D129</f>
        <v>15000</v>
      </c>
      <c r="E126" s="43">
        <f>E127+E128+E129</f>
        <v>0</v>
      </c>
      <c r="F126" s="43">
        <f>F127+F128+F129</f>
        <v>0</v>
      </c>
      <c r="G126" s="43"/>
      <c r="H126" s="11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2.75" customHeight="1">
      <c r="A127" s="71"/>
      <c r="B127" s="77"/>
      <c r="C127" s="12" t="s">
        <v>6</v>
      </c>
      <c r="D127" s="28"/>
      <c r="E127" s="27"/>
      <c r="F127" s="27"/>
      <c r="G127" s="43"/>
      <c r="H127" s="14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2.75" customHeight="1">
      <c r="A128" s="71"/>
      <c r="B128" s="77"/>
      <c r="C128" s="12" t="s">
        <v>7</v>
      </c>
      <c r="D128" s="55"/>
      <c r="E128" s="27"/>
      <c r="F128" s="27"/>
      <c r="G128" s="43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2.75" customHeight="1">
      <c r="A129" s="71"/>
      <c r="B129" s="77"/>
      <c r="C129" s="12" t="s">
        <v>16</v>
      </c>
      <c r="D129" s="55">
        <v>15000</v>
      </c>
      <c r="E129" s="27"/>
      <c r="F129" s="27"/>
      <c r="G129" s="43"/>
      <c r="H129" s="14"/>
      <c r="I129" s="14"/>
      <c r="J129" s="14"/>
      <c r="K129" s="14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6.5" customHeight="1">
      <c r="A130" s="72"/>
      <c r="B130" s="78"/>
      <c r="C130" s="12" t="s">
        <v>13</v>
      </c>
      <c r="D130" s="28"/>
      <c r="E130" s="27"/>
      <c r="F130" s="27"/>
      <c r="G130" s="43"/>
      <c r="H130" s="11"/>
      <c r="I130" s="11"/>
      <c r="J130" s="1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2.75">
      <c r="A131" s="39"/>
      <c r="B131" s="32"/>
      <c r="C131" s="12"/>
      <c r="D131" s="28"/>
      <c r="E131" s="27"/>
      <c r="F131" s="27"/>
      <c r="G131" s="43"/>
      <c r="H131" s="11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2.75" customHeight="1">
      <c r="A132" s="70" t="s">
        <v>183</v>
      </c>
      <c r="B132" s="79" t="s">
        <v>31</v>
      </c>
      <c r="C132" s="45" t="s">
        <v>9</v>
      </c>
      <c r="D132" s="43">
        <f>D133+D134+D135</f>
        <v>35282.09</v>
      </c>
      <c r="E132" s="43">
        <f>E133+E134+E135</f>
        <v>35024.03</v>
      </c>
      <c r="F132" s="43">
        <f>F133+F134+F135</f>
        <v>23106.96</v>
      </c>
      <c r="G132" s="43">
        <f>F132/E132*100</f>
        <v>65.97458944616025</v>
      </c>
      <c r="H132" s="11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2.75">
      <c r="A133" s="71"/>
      <c r="B133" s="80"/>
      <c r="C133" s="12" t="s">
        <v>6</v>
      </c>
      <c r="D133" s="28"/>
      <c r="E133" s="27"/>
      <c r="F133" s="27"/>
      <c r="G133" s="43"/>
      <c r="H133" s="11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2.75">
      <c r="A134" s="71"/>
      <c r="B134" s="80"/>
      <c r="C134" s="12" t="s">
        <v>10</v>
      </c>
      <c r="D134" s="27">
        <f aca="true" t="shared" si="5" ref="D134:F135">D140+D146+D152</f>
        <v>3443.57</v>
      </c>
      <c r="E134" s="27">
        <f>E140+E146+E152</f>
        <v>4407.79</v>
      </c>
      <c r="F134" s="27">
        <f t="shared" si="5"/>
        <v>2785.9</v>
      </c>
      <c r="G134" s="43">
        <f>F134/E134*100</f>
        <v>63.204009265414186</v>
      </c>
      <c r="H134" s="11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2.75">
      <c r="A135" s="71"/>
      <c r="B135" s="80"/>
      <c r="C135" s="12" t="s">
        <v>16</v>
      </c>
      <c r="D135" s="27">
        <f t="shared" si="5"/>
        <v>31838.519999999997</v>
      </c>
      <c r="E135" s="27">
        <f t="shared" si="5"/>
        <v>30616.239999999998</v>
      </c>
      <c r="F135" s="27">
        <f t="shared" si="5"/>
        <v>20321.059999999998</v>
      </c>
      <c r="G135" s="43">
        <f>F135/E135*100</f>
        <v>66.37346715338003</v>
      </c>
      <c r="H135" s="11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2.75">
      <c r="A136" s="72"/>
      <c r="B136" s="81"/>
      <c r="C136" s="12" t="s">
        <v>13</v>
      </c>
      <c r="D136" s="28"/>
      <c r="E136" s="27"/>
      <c r="F136" s="27"/>
      <c r="G136" s="43"/>
      <c r="H136" s="11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2.75">
      <c r="A137" s="39"/>
      <c r="B137" s="32"/>
      <c r="C137" s="12"/>
      <c r="D137" s="28"/>
      <c r="E137" s="27"/>
      <c r="F137" s="27"/>
      <c r="G137" s="43"/>
      <c r="H137" s="11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2.75" customHeight="1">
      <c r="A138" s="70" t="s">
        <v>184</v>
      </c>
      <c r="B138" s="76" t="s">
        <v>32</v>
      </c>
      <c r="C138" s="45" t="s">
        <v>9</v>
      </c>
      <c r="D138" s="43">
        <f>D139+D140+D141</f>
        <v>13455.17</v>
      </c>
      <c r="E138" s="43">
        <f>E139+E140+E141</f>
        <v>13365.36</v>
      </c>
      <c r="F138" s="43">
        <f>F139+F140+F141</f>
        <v>9262.07</v>
      </c>
      <c r="G138" s="43">
        <f>F138/E138*100</f>
        <v>69.2990686371336</v>
      </c>
      <c r="H138" s="11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2.75" customHeight="1">
      <c r="A139" s="71"/>
      <c r="B139" s="77"/>
      <c r="C139" s="12" t="s">
        <v>6</v>
      </c>
      <c r="D139" s="28"/>
      <c r="E139" s="27"/>
      <c r="F139" s="27"/>
      <c r="G139" s="43"/>
      <c r="H139" s="14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2.75" customHeight="1">
      <c r="A140" s="71"/>
      <c r="B140" s="77"/>
      <c r="C140" s="12" t="s">
        <v>7</v>
      </c>
      <c r="D140" s="55"/>
      <c r="E140" s="27">
        <v>402.51</v>
      </c>
      <c r="F140" s="27">
        <v>177.56</v>
      </c>
      <c r="G140" s="43">
        <f>F140/E140*100</f>
        <v>44.11318973441654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2.75" customHeight="1">
      <c r="A141" s="71"/>
      <c r="B141" s="77"/>
      <c r="C141" s="12" t="s">
        <v>16</v>
      </c>
      <c r="D141" s="55">
        <v>13455.17</v>
      </c>
      <c r="E141" s="27">
        <v>12962.85</v>
      </c>
      <c r="F141" s="27">
        <v>9084.51</v>
      </c>
      <c r="G141" s="43">
        <f>F141/E141*100</f>
        <v>70.08111642115739</v>
      </c>
      <c r="H141" s="14"/>
      <c r="I141" s="14"/>
      <c r="J141" s="14"/>
      <c r="K141" s="14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6.5" customHeight="1">
      <c r="A142" s="72"/>
      <c r="B142" s="78"/>
      <c r="C142" s="12" t="s">
        <v>13</v>
      </c>
      <c r="D142" s="28"/>
      <c r="E142" s="27"/>
      <c r="F142" s="27"/>
      <c r="G142" s="43"/>
      <c r="H142" s="11"/>
      <c r="I142" s="11"/>
      <c r="J142" s="11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6.5" customHeight="1">
      <c r="A143" s="39"/>
      <c r="B143" s="66"/>
      <c r="C143" s="12"/>
      <c r="D143" s="28"/>
      <c r="E143" s="27"/>
      <c r="F143" s="27"/>
      <c r="G143" s="43"/>
      <c r="H143" s="11"/>
      <c r="I143" s="11"/>
      <c r="J143" s="11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2.75" customHeight="1">
      <c r="A144" s="70" t="s">
        <v>185</v>
      </c>
      <c r="B144" s="76" t="s">
        <v>33</v>
      </c>
      <c r="C144" s="45" t="s">
        <v>9</v>
      </c>
      <c r="D144" s="43">
        <f>D145+D146+D147</f>
        <v>3443.57</v>
      </c>
      <c r="E144" s="43">
        <f>E145+E146+E147</f>
        <v>3443.57</v>
      </c>
      <c r="F144" s="43">
        <f>F145+F146+F147</f>
        <v>2608.34</v>
      </c>
      <c r="G144" s="43">
        <f>F144/E144*100</f>
        <v>75.74522951471874</v>
      </c>
      <c r="H144" s="11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2.75" customHeight="1">
      <c r="A145" s="71"/>
      <c r="B145" s="77"/>
      <c r="C145" s="12" t="s">
        <v>6</v>
      </c>
      <c r="D145" s="28"/>
      <c r="E145" s="27"/>
      <c r="F145" s="27"/>
      <c r="G145" s="43"/>
      <c r="H145" s="14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2.75" customHeight="1">
      <c r="A146" s="71"/>
      <c r="B146" s="77"/>
      <c r="C146" s="12" t="s">
        <v>7</v>
      </c>
      <c r="D146" s="55">
        <v>3443.57</v>
      </c>
      <c r="E146" s="27">
        <v>3443.57</v>
      </c>
      <c r="F146" s="27">
        <v>2608.34</v>
      </c>
      <c r="G146" s="43">
        <f>F146/E146*100</f>
        <v>75.74522951471874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2.75" customHeight="1">
      <c r="A147" s="71"/>
      <c r="B147" s="77"/>
      <c r="C147" s="12" t="s">
        <v>16</v>
      </c>
      <c r="D147" s="55"/>
      <c r="E147" s="27"/>
      <c r="F147" s="27"/>
      <c r="G147" s="43"/>
      <c r="H147" s="14"/>
      <c r="I147" s="14"/>
      <c r="J147" s="14"/>
      <c r="K147" s="14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6.5" customHeight="1">
      <c r="A148" s="72"/>
      <c r="B148" s="78"/>
      <c r="C148" s="12" t="s">
        <v>13</v>
      </c>
      <c r="D148" s="28"/>
      <c r="E148" s="27"/>
      <c r="F148" s="27"/>
      <c r="G148" s="43"/>
      <c r="H148" s="11"/>
      <c r="I148" s="11"/>
      <c r="J148" s="11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6.5" customHeight="1">
      <c r="A149" s="39"/>
      <c r="B149" s="66"/>
      <c r="C149" s="12"/>
      <c r="D149" s="28"/>
      <c r="E149" s="27"/>
      <c r="F149" s="27"/>
      <c r="G149" s="43"/>
      <c r="H149" s="11"/>
      <c r="I149" s="11"/>
      <c r="J149" s="11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2.75" customHeight="1">
      <c r="A150" s="70" t="s">
        <v>186</v>
      </c>
      <c r="B150" s="76" t="s">
        <v>34</v>
      </c>
      <c r="C150" s="45" t="s">
        <v>9</v>
      </c>
      <c r="D150" s="43">
        <f>D151+D152+D153</f>
        <v>18383.35</v>
      </c>
      <c r="E150" s="43">
        <f>E151+E152+E153</f>
        <v>18215.1</v>
      </c>
      <c r="F150" s="43">
        <f>F151+F152+F153</f>
        <v>11236.55</v>
      </c>
      <c r="G150" s="43">
        <f>F150/E150*100</f>
        <v>61.688104923936734</v>
      </c>
      <c r="H150" s="11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2.75" customHeight="1">
      <c r="A151" s="71"/>
      <c r="B151" s="77"/>
      <c r="C151" s="12" t="s">
        <v>6</v>
      </c>
      <c r="D151" s="28"/>
      <c r="E151" s="27"/>
      <c r="F151" s="27"/>
      <c r="G151" s="43"/>
      <c r="H151" s="14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2.75" customHeight="1">
      <c r="A152" s="71"/>
      <c r="B152" s="77"/>
      <c r="C152" s="12" t="s">
        <v>7</v>
      </c>
      <c r="D152" s="55"/>
      <c r="E152" s="27">
        <v>561.71</v>
      </c>
      <c r="F152" s="27">
        <v>0</v>
      </c>
      <c r="G152" s="43">
        <f>F152/E152*100</f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2.75" customHeight="1">
      <c r="A153" s="71"/>
      <c r="B153" s="77"/>
      <c r="C153" s="12" t="s">
        <v>16</v>
      </c>
      <c r="D153" s="55">
        <v>18383.35</v>
      </c>
      <c r="E153" s="27">
        <v>17653.39</v>
      </c>
      <c r="F153" s="27">
        <v>11236.55</v>
      </c>
      <c r="G153" s="43">
        <f>F153/E153*100</f>
        <v>63.650947495070355</v>
      </c>
      <c r="H153" s="14"/>
      <c r="I153" s="14"/>
      <c r="J153" s="14"/>
      <c r="K153" s="14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6.5" customHeight="1">
      <c r="A154" s="72"/>
      <c r="B154" s="78"/>
      <c r="C154" s="12" t="s">
        <v>13</v>
      </c>
      <c r="D154" s="28"/>
      <c r="E154" s="27"/>
      <c r="F154" s="27"/>
      <c r="G154" s="43"/>
      <c r="H154" s="11"/>
      <c r="I154" s="11"/>
      <c r="J154" s="11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2.75">
      <c r="A155" s="39"/>
      <c r="B155" s="32"/>
      <c r="C155" s="12"/>
      <c r="D155" s="28"/>
      <c r="E155" s="27"/>
      <c r="F155" s="27"/>
      <c r="G155" s="43"/>
      <c r="H155" s="14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2.75" customHeight="1">
      <c r="A156" s="70" t="s">
        <v>97</v>
      </c>
      <c r="B156" s="87" t="s">
        <v>35</v>
      </c>
      <c r="C156" s="45" t="s">
        <v>9</v>
      </c>
      <c r="D156" s="43">
        <f>D157+D158+D159+D160</f>
        <v>297068.74</v>
      </c>
      <c r="E156" s="43">
        <f>E157+E158+E159</f>
        <v>367794.67</v>
      </c>
      <c r="F156" s="43">
        <f>F157+F158+F159</f>
        <v>150191.53</v>
      </c>
      <c r="G156" s="43">
        <f>F156/E156*100</f>
        <v>40.83570052823223</v>
      </c>
      <c r="H156" s="11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2.75">
      <c r="A157" s="71"/>
      <c r="B157" s="88"/>
      <c r="C157" s="12" t="s">
        <v>6</v>
      </c>
      <c r="D157" s="27">
        <f aca="true" t="shared" si="6" ref="D157:F158">D163+D181+D193+D205+D217+D229+D253</f>
        <v>0</v>
      </c>
      <c r="E157" s="27">
        <f t="shared" si="6"/>
        <v>3367.49</v>
      </c>
      <c r="F157" s="27">
        <f t="shared" si="6"/>
        <v>535.19</v>
      </c>
      <c r="G157" s="43">
        <f>F157/E157*100</f>
        <v>15.892846006966616</v>
      </c>
      <c r="H157" s="11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2.75">
      <c r="A158" s="71"/>
      <c r="B158" s="88"/>
      <c r="C158" s="12" t="s">
        <v>10</v>
      </c>
      <c r="D158" s="27">
        <f t="shared" si="6"/>
        <v>150889.2</v>
      </c>
      <c r="E158" s="27">
        <f>E164+E182+E194+E206+E218+E230+E254</f>
        <v>190421.32</v>
      </c>
      <c r="F158" s="27">
        <f t="shared" si="6"/>
        <v>53887.33</v>
      </c>
      <c r="G158" s="43">
        <f>F158/E158*100</f>
        <v>28.29900034302882</v>
      </c>
      <c r="H158" s="11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2.75">
      <c r="A159" s="71"/>
      <c r="B159" s="88"/>
      <c r="C159" s="12" t="s">
        <v>16</v>
      </c>
      <c r="D159" s="27">
        <f>D165+D183+D195+D207+D219+D231+D255+D243</f>
        <v>139179.54</v>
      </c>
      <c r="E159" s="27">
        <f>E165+E183+E195+E207+E219+E231+E255</f>
        <v>174005.86</v>
      </c>
      <c r="F159" s="27">
        <f>F165+F183+F195+F207+F219+F231+F255+F243</f>
        <v>95769.01</v>
      </c>
      <c r="G159" s="43">
        <f>F159/E159*100</f>
        <v>55.03780734740773</v>
      </c>
      <c r="H159" s="11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7" customHeight="1">
      <c r="A160" s="72"/>
      <c r="B160" s="89"/>
      <c r="C160" s="12" t="s">
        <v>13</v>
      </c>
      <c r="D160" s="28">
        <v>7000</v>
      </c>
      <c r="E160" s="28"/>
      <c r="F160" s="28"/>
      <c r="G160" s="43"/>
      <c r="H160" s="11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2.75">
      <c r="A161" s="37"/>
      <c r="B161" s="21"/>
      <c r="C161" s="12"/>
      <c r="D161" s="28"/>
      <c r="E161" s="27"/>
      <c r="F161" s="27"/>
      <c r="G161" s="43"/>
      <c r="H161" s="11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2.75" customHeight="1">
      <c r="A162" s="70" t="s">
        <v>151</v>
      </c>
      <c r="B162" s="79" t="s">
        <v>36</v>
      </c>
      <c r="C162" s="45" t="s">
        <v>9</v>
      </c>
      <c r="D162" s="43">
        <f>D163+D164+D165</f>
        <v>4150</v>
      </c>
      <c r="E162" s="43">
        <f>E163+E164+E165</f>
        <v>11041.97</v>
      </c>
      <c r="F162" s="43">
        <f>F163+F164+F165</f>
        <v>118.27</v>
      </c>
      <c r="G162" s="43">
        <f>F162/E162*100</f>
        <v>1.071095103500553</v>
      </c>
      <c r="H162" s="11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2.75">
      <c r="A163" s="71"/>
      <c r="B163" s="80"/>
      <c r="C163" s="12" t="s">
        <v>6</v>
      </c>
      <c r="D163" s="28"/>
      <c r="E163" s="27"/>
      <c r="F163" s="27"/>
      <c r="G163" s="43"/>
      <c r="H163" s="11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2.75">
      <c r="A164" s="71"/>
      <c r="B164" s="80"/>
      <c r="C164" s="12" t="s">
        <v>10</v>
      </c>
      <c r="D164" s="28"/>
      <c r="E164" s="27"/>
      <c r="F164" s="27"/>
      <c r="G164" s="43"/>
      <c r="H164" s="11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2.75">
      <c r="A165" s="71"/>
      <c r="B165" s="80"/>
      <c r="C165" s="12" t="s">
        <v>16</v>
      </c>
      <c r="D165" s="27">
        <f>D171+D177</f>
        <v>4150</v>
      </c>
      <c r="E165" s="27">
        <f>E171+E177</f>
        <v>11041.97</v>
      </c>
      <c r="F165" s="27">
        <f>F171+F177</f>
        <v>118.27</v>
      </c>
      <c r="G165" s="43">
        <f>F165/E165*100</f>
        <v>1.071095103500553</v>
      </c>
      <c r="H165" s="11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2.75">
      <c r="A166" s="72"/>
      <c r="B166" s="81"/>
      <c r="C166" s="12" t="s">
        <v>13</v>
      </c>
      <c r="D166" s="28"/>
      <c r="E166" s="27"/>
      <c r="F166" s="27"/>
      <c r="G166" s="43"/>
      <c r="H166" s="11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2.75">
      <c r="A167" s="39"/>
      <c r="B167" s="32"/>
      <c r="C167" s="12"/>
      <c r="D167" s="28"/>
      <c r="E167" s="27"/>
      <c r="F167" s="27"/>
      <c r="G167" s="43"/>
      <c r="H167" s="11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2.75" customHeight="1">
      <c r="A168" s="70" t="s">
        <v>152</v>
      </c>
      <c r="B168" s="76" t="s">
        <v>150</v>
      </c>
      <c r="C168" s="45" t="s">
        <v>9</v>
      </c>
      <c r="D168" s="43">
        <f>D169+D170+D171</f>
        <v>4000</v>
      </c>
      <c r="E168" s="43">
        <f>E169+E170+E171</f>
        <v>0</v>
      </c>
      <c r="F168" s="43">
        <f>F169+F170+F171</f>
        <v>0</v>
      </c>
      <c r="G168" s="43"/>
      <c r="H168" s="11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2.75" customHeight="1">
      <c r="A169" s="71"/>
      <c r="B169" s="77"/>
      <c r="C169" s="12" t="s">
        <v>6</v>
      </c>
      <c r="D169" s="28"/>
      <c r="E169" s="27"/>
      <c r="F169" s="27"/>
      <c r="G169" s="43"/>
      <c r="H169" s="14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2.75" customHeight="1">
      <c r="A170" s="71"/>
      <c r="B170" s="77"/>
      <c r="C170" s="12" t="s">
        <v>7</v>
      </c>
      <c r="D170" s="55"/>
      <c r="E170" s="27"/>
      <c r="F170" s="27"/>
      <c r="G170" s="43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2.75" customHeight="1">
      <c r="A171" s="71"/>
      <c r="B171" s="77"/>
      <c r="C171" s="12" t="s">
        <v>16</v>
      </c>
      <c r="D171" s="55">
        <v>4000</v>
      </c>
      <c r="E171" s="27">
        <v>0</v>
      </c>
      <c r="F171" s="27">
        <v>0</v>
      </c>
      <c r="G171" s="43"/>
      <c r="H171" s="14"/>
      <c r="I171" s="14"/>
      <c r="J171" s="14"/>
      <c r="K171" s="14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6.5" customHeight="1">
      <c r="A172" s="72"/>
      <c r="B172" s="78"/>
      <c r="C172" s="12" t="s">
        <v>13</v>
      </c>
      <c r="D172" s="28"/>
      <c r="E172" s="27"/>
      <c r="F172" s="27"/>
      <c r="G172" s="43"/>
      <c r="H172" s="11"/>
      <c r="I172" s="11"/>
      <c r="J172" s="11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6.5" customHeight="1">
      <c r="A173" s="39"/>
      <c r="B173" s="66"/>
      <c r="C173" s="12"/>
      <c r="D173" s="28"/>
      <c r="E173" s="27"/>
      <c r="F173" s="27"/>
      <c r="G173" s="43"/>
      <c r="H173" s="11"/>
      <c r="I173" s="11"/>
      <c r="J173" s="11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2.75" customHeight="1">
      <c r="A174" s="70" t="s">
        <v>153</v>
      </c>
      <c r="B174" s="76" t="s">
        <v>149</v>
      </c>
      <c r="C174" s="45" t="s">
        <v>9</v>
      </c>
      <c r="D174" s="43">
        <f>D175+D176+D177</f>
        <v>150</v>
      </c>
      <c r="E174" s="43">
        <f>E175+E176+E177</f>
        <v>11041.97</v>
      </c>
      <c r="F174" s="43">
        <f>F175+F176+F177</f>
        <v>118.27</v>
      </c>
      <c r="G174" s="43">
        <f>F174/E174*100</f>
        <v>1.071095103500553</v>
      </c>
      <c r="H174" s="11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2.75" customHeight="1">
      <c r="A175" s="71"/>
      <c r="B175" s="77"/>
      <c r="C175" s="12" t="s">
        <v>6</v>
      </c>
      <c r="D175" s="28"/>
      <c r="E175" s="27"/>
      <c r="F175" s="27"/>
      <c r="G175" s="43"/>
      <c r="H175" s="14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2.75" customHeight="1">
      <c r="A176" s="71"/>
      <c r="B176" s="77"/>
      <c r="C176" s="12" t="s">
        <v>7</v>
      </c>
      <c r="D176" s="55"/>
      <c r="E176" s="27"/>
      <c r="F176" s="27"/>
      <c r="G176" s="43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2.75" customHeight="1">
      <c r="A177" s="71"/>
      <c r="B177" s="77"/>
      <c r="C177" s="12" t="s">
        <v>16</v>
      </c>
      <c r="D177" s="55">
        <v>150</v>
      </c>
      <c r="E177" s="27">
        <v>11041.97</v>
      </c>
      <c r="F177" s="27">
        <v>118.27</v>
      </c>
      <c r="G177" s="43">
        <f>F177/E177*100</f>
        <v>1.071095103500553</v>
      </c>
      <c r="H177" s="14"/>
      <c r="I177" s="14"/>
      <c r="J177" s="14"/>
      <c r="K177" s="14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6.5" customHeight="1">
      <c r="A178" s="72"/>
      <c r="B178" s="78"/>
      <c r="C178" s="12" t="s">
        <v>13</v>
      </c>
      <c r="D178" s="28"/>
      <c r="E178" s="27"/>
      <c r="F178" s="27"/>
      <c r="G178" s="43"/>
      <c r="H178" s="11"/>
      <c r="I178" s="11"/>
      <c r="J178" s="11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2.75">
      <c r="A179" s="39"/>
      <c r="B179" s="30"/>
      <c r="C179" s="12"/>
      <c r="D179" s="28"/>
      <c r="E179" s="27"/>
      <c r="F179" s="27"/>
      <c r="G179" s="43"/>
      <c r="H179" s="14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35" ht="12.75" customHeight="1">
      <c r="A180" s="70" t="s">
        <v>154</v>
      </c>
      <c r="B180" s="79" t="s">
        <v>37</v>
      </c>
      <c r="C180" s="45" t="s">
        <v>9</v>
      </c>
      <c r="D180" s="43">
        <f>D181+D182+D183</f>
        <v>6843.46</v>
      </c>
      <c r="E180" s="43">
        <f>E181+E182+E183</f>
        <v>16602.22</v>
      </c>
      <c r="F180" s="43">
        <f>F181+F182+F183</f>
        <v>198.4</v>
      </c>
      <c r="G180" s="43">
        <f>F180/E180*100</f>
        <v>1.195020906842579</v>
      </c>
      <c r="H180" s="15"/>
      <c r="I180" s="16"/>
      <c r="J180" s="17"/>
      <c r="K180" s="18"/>
      <c r="L180" s="18"/>
      <c r="M180" s="18"/>
      <c r="N180" s="19"/>
      <c r="O180" s="18"/>
      <c r="P180" s="18"/>
      <c r="Q180" s="19"/>
      <c r="R180" s="20"/>
      <c r="S180" s="20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</row>
    <row r="181" spans="1:35" ht="12.75">
      <c r="A181" s="71"/>
      <c r="B181" s="80"/>
      <c r="C181" s="12" t="s">
        <v>6</v>
      </c>
      <c r="D181" s="28"/>
      <c r="E181" s="27">
        <f aca="true" t="shared" si="7" ref="E181:F183">E187</f>
        <v>2161.88</v>
      </c>
      <c r="F181" s="27">
        <f t="shared" si="7"/>
        <v>0</v>
      </c>
      <c r="G181" s="43">
        <f>F181/E181*100</f>
        <v>0</v>
      </c>
      <c r="H181" s="15"/>
      <c r="I181" s="16"/>
      <c r="J181" s="17"/>
      <c r="K181" s="18"/>
      <c r="L181" s="18"/>
      <c r="M181" s="18"/>
      <c r="N181" s="19"/>
      <c r="O181" s="18"/>
      <c r="P181" s="18"/>
      <c r="Q181" s="19"/>
      <c r="R181" s="20"/>
      <c r="S181" s="20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</row>
    <row r="182" spans="1:35" ht="12.75">
      <c r="A182" s="71"/>
      <c r="B182" s="80"/>
      <c r="C182" s="12" t="s">
        <v>10</v>
      </c>
      <c r="D182" s="28"/>
      <c r="E182" s="27">
        <f t="shared" si="7"/>
        <v>6863.12</v>
      </c>
      <c r="F182" s="27">
        <f t="shared" si="7"/>
        <v>0</v>
      </c>
      <c r="G182" s="43">
        <f>F182/E182*100</f>
        <v>0</v>
      </c>
      <c r="H182" s="15"/>
      <c r="I182" s="16"/>
      <c r="J182" s="17"/>
      <c r="K182" s="18"/>
      <c r="L182" s="18"/>
      <c r="M182" s="18"/>
      <c r="N182" s="19"/>
      <c r="O182" s="18"/>
      <c r="P182" s="18"/>
      <c r="Q182" s="19"/>
      <c r="R182" s="20"/>
      <c r="S182" s="20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2.75">
      <c r="A183" s="71"/>
      <c r="B183" s="80"/>
      <c r="C183" s="12" t="s">
        <v>16</v>
      </c>
      <c r="D183" s="27">
        <f>D189</f>
        <v>6843.46</v>
      </c>
      <c r="E183" s="27">
        <f t="shared" si="7"/>
        <v>7577.22</v>
      </c>
      <c r="F183" s="27">
        <f t="shared" si="7"/>
        <v>198.4</v>
      </c>
      <c r="G183" s="43">
        <f>F183/E183*100</f>
        <v>2.618374548977066</v>
      </c>
      <c r="H183" s="15"/>
      <c r="I183" s="16"/>
      <c r="J183" s="17"/>
      <c r="K183" s="18"/>
      <c r="L183" s="18"/>
      <c r="M183" s="18"/>
      <c r="N183" s="19"/>
      <c r="O183" s="18"/>
      <c r="P183" s="18"/>
      <c r="Q183" s="19"/>
      <c r="R183" s="20"/>
      <c r="S183" s="20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2.75">
      <c r="A184" s="72"/>
      <c r="B184" s="81"/>
      <c r="C184" s="12" t="s">
        <v>13</v>
      </c>
      <c r="D184" s="28"/>
      <c r="E184" s="27"/>
      <c r="F184" s="27"/>
      <c r="G184" s="43"/>
      <c r="H184" s="15"/>
      <c r="I184" s="16"/>
      <c r="J184" s="17"/>
      <c r="K184" s="18"/>
      <c r="L184" s="18"/>
      <c r="M184" s="18"/>
      <c r="N184" s="19"/>
      <c r="O184" s="18"/>
      <c r="P184" s="18"/>
      <c r="Q184" s="19"/>
      <c r="R184" s="20"/>
      <c r="S184" s="20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2.75">
      <c r="A185" s="39"/>
      <c r="B185" s="32"/>
      <c r="C185" s="12"/>
      <c r="D185" s="28"/>
      <c r="E185" s="27"/>
      <c r="F185" s="27"/>
      <c r="G185" s="43"/>
      <c r="H185" s="15"/>
      <c r="I185" s="16"/>
      <c r="J185" s="17"/>
      <c r="K185" s="18"/>
      <c r="L185" s="18"/>
      <c r="M185" s="18"/>
      <c r="N185" s="19"/>
      <c r="O185" s="18"/>
      <c r="P185" s="18"/>
      <c r="Q185" s="19"/>
      <c r="R185" s="20"/>
      <c r="S185" s="20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24" ht="12.75" customHeight="1">
      <c r="A186" s="70" t="s">
        <v>155</v>
      </c>
      <c r="B186" s="76" t="s">
        <v>148</v>
      </c>
      <c r="C186" s="45" t="s">
        <v>9</v>
      </c>
      <c r="D186" s="43">
        <f>D187+D188+D189</f>
        <v>6843.46</v>
      </c>
      <c r="E186" s="43">
        <f>E187+E188+E189</f>
        <v>16602.22</v>
      </c>
      <c r="F186" s="43">
        <f>F187+F188+F189</f>
        <v>198.4</v>
      </c>
      <c r="G186" s="43">
        <f>F186/E186*100</f>
        <v>1.195020906842579</v>
      </c>
      <c r="H186" s="11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2.75" customHeight="1">
      <c r="A187" s="71"/>
      <c r="B187" s="77"/>
      <c r="C187" s="12" t="s">
        <v>6</v>
      </c>
      <c r="D187" s="28"/>
      <c r="E187" s="27">
        <v>2161.88</v>
      </c>
      <c r="F187" s="27">
        <v>0</v>
      </c>
      <c r="G187" s="43">
        <f>F187/E187*100</f>
        <v>0</v>
      </c>
      <c r="H187" s="14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2.75" customHeight="1">
      <c r="A188" s="71"/>
      <c r="B188" s="77"/>
      <c r="C188" s="12" t="s">
        <v>7</v>
      </c>
      <c r="D188" s="55"/>
      <c r="E188" s="27">
        <v>6863.12</v>
      </c>
      <c r="F188" s="27">
        <v>0</v>
      </c>
      <c r="G188" s="43">
        <f>F188/E188*100</f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2.75" customHeight="1">
      <c r="A189" s="71"/>
      <c r="B189" s="77"/>
      <c r="C189" s="12" t="s">
        <v>16</v>
      </c>
      <c r="D189" s="55">
        <v>6843.46</v>
      </c>
      <c r="E189" s="27">
        <v>7577.22</v>
      </c>
      <c r="F189" s="27">
        <v>198.4</v>
      </c>
      <c r="G189" s="43">
        <f>F189/E189*100</f>
        <v>2.618374548977066</v>
      </c>
      <c r="H189" s="14"/>
      <c r="I189" s="14"/>
      <c r="J189" s="14"/>
      <c r="K189" s="14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6.5" customHeight="1">
      <c r="A190" s="72"/>
      <c r="B190" s="78"/>
      <c r="C190" s="12" t="s">
        <v>13</v>
      </c>
      <c r="D190" s="28"/>
      <c r="E190" s="27"/>
      <c r="F190" s="27"/>
      <c r="G190" s="43"/>
      <c r="H190" s="11"/>
      <c r="I190" s="11"/>
      <c r="J190" s="11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2.75">
      <c r="A191" s="39"/>
      <c r="B191" s="32"/>
      <c r="C191" s="12"/>
      <c r="D191" s="28"/>
      <c r="E191" s="27"/>
      <c r="F191" s="27"/>
      <c r="G191" s="43"/>
      <c r="H191" s="11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2.75" customHeight="1">
      <c r="A192" s="70" t="s">
        <v>156</v>
      </c>
      <c r="B192" s="79" t="s">
        <v>38</v>
      </c>
      <c r="C192" s="45" t="s">
        <v>9</v>
      </c>
      <c r="D192" s="43">
        <f>D193+D194+D195</f>
        <v>1000</v>
      </c>
      <c r="E192" s="43">
        <f>E193+E194+E195</f>
        <v>1000</v>
      </c>
      <c r="F192" s="43">
        <f>F193+F194+F195</f>
        <v>492.03</v>
      </c>
      <c r="G192" s="43">
        <f>F192/E192*100</f>
        <v>49.202999999999996</v>
      </c>
      <c r="H192" s="11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2.75">
      <c r="A193" s="71"/>
      <c r="B193" s="80"/>
      <c r="C193" s="12" t="s">
        <v>6</v>
      </c>
      <c r="D193" s="28"/>
      <c r="E193" s="27"/>
      <c r="F193" s="27"/>
      <c r="G193" s="43"/>
      <c r="H193" s="11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2.75">
      <c r="A194" s="71"/>
      <c r="B194" s="80"/>
      <c r="C194" s="12" t="s">
        <v>10</v>
      </c>
      <c r="D194" s="28"/>
      <c r="E194" s="27"/>
      <c r="F194" s="27"/>
      <c r="G194" s="43"/>
      <c r="H194" s="11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2.75">
      <c r="A195" s="71"/>
      <c r="B195" s="80"/>
      <c r="C195" s="12" t="s">
        <v>16</v>
      </c>
      <c r="D195" s="27">
        <f>D201</f>
        <v>1000</v>
      </c>
      <c r="E195" s="27">
        <f>E201</f>
        <v>1000</v>
      </c>
      <c r="F195" s="27">
        <f>F201</f>
        <v>492.03</v>
      </c>
      <c r="G195" s="43">
        <f>F195/E195*100</f>
        <v>49.202999999999996</v>
      </c>
      <c r="H195" s="11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31.5" customHeight="1">
      <c r="A196" s="72"/>
      <c r="B196" s="81"/>
      <c r="C196" s="12" t="s">
        <v>13</v>
      </c>
      <c r="D196" s="28"/>
      <c r="E196" s="27"/>
      <c r="F196" s="27"/>
      <c r="G196" s="43"/>
      <c r="H196" s="11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1.25" customHeight="1">
      <c r="A197" s="39"/>
      <c r="B197" s="32"/>
      <c r="C197" s="12"/>
      <c r="D197" s="28"/>
      <c r="E197" s="27"/>
      <c r="F197" s="27"/>
      <c r="G197" s="43"/>
      <c r="H197" s="11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2.75" customHeight="1">
      <c r="A198" s="70" t="s">
        <v>157</v>
      </c>
      <c r="B198" s="76" t="s">
        <v>146</v>
      </c>
      <c r="C198" s="45" t="s">
        <v>9</v>
      </c>
      <c r="D198" s="43">
        <f>D199+D200+D201</f>
        <v>1000</v>
      </c>
      <c r="E198" s="43">
        <f>E199+E200+E201</f>
        <v>1000</v>
      </c>
      <c r="F198" s="43">
        <f>F199+F200+F201</f>
        <v>492.03</v>
      </c>
      <c r="G198" s="43">
        <f>F198/E198*100</f>
        <v>49.202999999999996</v>
      </c>
      <c r="H198" s="11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2.75" customHeight="1">
      <c r="A199" s="71"/>
      <c r="B199" s="77"/>
      <c r="C199" s="12" t="s">
        <v>6</v>
      </c>
      <c r="D199" s="28"/>
      <c r="E199" s="27"/>
      <c r="F199" s="27"/>
      <c r="G199" s="43"/>
      <c r="H199" s="14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2.75" customHeight="1">
      <c r="A200" s="71"/>
      <c r="B200" s="77"/>
      <c r="C200" s="12" t="s">
        <v>7</v>
      </c>
      <c r="D200" s="55"/>
      <c r="E200" s="27"/>
      <c r="F200" s="27"/>
      <c r="G200" s="43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2.75" customHeight="1">
      <c r="A201" s="71"/>
      <c r="B201" s="77"/>
      <c r="C201" s="12" t="s">
        <v>16</v>
      </c>
      <c r="D201" s="55">
        <v>1000</v>
      </c>
      <c r="E201" s="27">
        <v>1000</v>
      </c>
      <c r="F201" s="27">
        <v>492.03</v>
      </c>
      <c r="G201" s="43">
        <f aca="true" t="shared" si="8" ref="G201:G261">F201/E201*100</f>
        <v>49.202999999999996</v>
      </c>
      <c r="H201" s="14"/>
      <c r="I201" s="14"/>
      <c r="J201" s="14"/>
      <c r="K201" s="14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6.5" customHeight="1">
      <c r="A202" s="72"/>
      <c r="B202" s="78"/>
      <c r="C202" s="12" t="s">
        <v>13</v>
      </c>
      <c r="D202" s="28"/>
      <c r="E202" s="27"/>
      <c r="F202" s="27"/>
      <c r="G202" s="43"/>
      <c r="H202" s="11"/>
      <c r="I202" s="11"/>
      <c r="J202" s="11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2.75">
      <c r="A203" s="39"/>
      <c r="B203" s="32"/>
      <c r="C203" s="12"/>
      <c r="D203" s="28"/>
      <c r="E203" s="27"/>
      <c r="F203" s="27"/>
      <c r="G203" s="43"/>
      <c r="H203" s="11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2.75" customHeight="1">
      <c r="A204" s="70" t="s">
        <v>158</v>
      </c>
      <c r="B204" s="79" t="s">
        <v>147</v>
      </c>
      <c r="C204" s="46" t="s">
        <v>9</v>
      </c>
      <c r="D204" s="47">
        <f>D205+D206+D207</f>
        <v>46280.13</v>
      </c>
      <c r="E204" s="47">
        <f>E205+E206+E207</f>
        <v>63460.799999999996</v>
      </c>
      <c r="F204" s="47">
        <f>F205+F206+F207</f>
        <v>33926.57</v>
      </c>
      <c r="G204" s="43">
        <f t="shared" si="8"/>
        <v>53.460671784786825</v>
      </c>
      <c r="H204" s="11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2.75">
      <c r="A205" s="71"/>
      <c r="B205" s="80"/>
      <c r="C205" s="12" t="s">
        <v>6</v>
      </c>
      <c r="D205" s="28"/>
      <c r="E205" s="27">
        <f>E211</f>
        <v>0</v>
      </c>
      <c r="F205" s="27">
        <f>F211</f>
        <v>0</v>
      </c>
      <c r="G205" s="43"/>
      <c r="H205" s="11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2.75">
      <c r="A206" s="71"/>
      <c r="B206" s="80"/>
      <c r="C206" s="12" t="s">
        <v>10</v>
      </c>
      <c r="D206" s="27">
        <f>D212+D242</f>
        <v>889.2</v>
      </c>
      <c r="E206" s="27">
        <f>E212</f>
        <v>889.2</v>
      </c>
      <c r="F206" s="27">
        <f>F212</f>
        <v>693.37</v>
      </c>
      <c r="G206" s="43">
        <f t="shared" si="8"/>
        <v>77.97683310841205</v>
      </c>
      <c r="H206" s="11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2.75">
      <c r="A207" s="71"/>
      <c r="B207" s="80"/>
      <c r="C207" s="12" t="s">
        <v>16</v>
      </c>
      <c r="D207" s="27">
        <f>D213</f>
        <v>45390.93</v>
      </c>
      <c r="E207" s="27">
        <f>E213+E243</f>
        <v>62571.6</v>
      </c>
      <c r="F207" s="27">
        <f>F213</f>
        <v>33233.2</v>
      </c>
      <c r="G207" s="43">
        <f t="shared" si="8"/>
        <v>53.11227457824316</v>
      </c>
      <c r="H207" s="11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30" customHeight="1">
      <c r="A208" s="72"/>
      <c r="B208" s="81"/>
      <c r="C208" s="12" t="s">
        <v>13</v>
      </c>
      <c r="D208" s="28"/>
      <c r="E208" s="27"/>
      <c r="F208" s="27"/>
      <c r="G208" s="43"/>
      <c r="H208" s="11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2.75">
      <c r="A209" s="39"/>
      <c r="B209" s="32"/>
      <c r="C209" s="12"/>
      <c r="D209" s="28"/>
      <c r="E209" s="27"/>
      <c r="F209" s="27"/>
      <c r="G209" s="43"/>
      <c r="H209" s="11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2.75" customHeight="1">
      <c r="A210" s="70" t="s">
        <v>159</v>
      </c>
      <c r="B210" s="76" t="s">
        <v>145</v>
      </c>
      <c r="C210" s="45" t="s">
        <v>9</v>
      </c>
      <c r="D210" s="43">
        <f>D211+D212+D213</f>
        <v>46280.13</v>
      </c>
      <c r="E210" s="43">
        <f>E211+E212+E213</f>
        <v>59460.799999999996</v>
      </c>
      <c r="F210" s="43">
        <f>F211+F212+F213</f>
        <v>33926.57</v>
      </c>
      <c r="G210" s="43">
        <f t="shared" si="8"/>
        <v>57.057035895917984</v>
      </c>
      <c r="H210" s="11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2.75" customHeight="1">
      <c r="A211" s="71"/>
      <c r="B211" s="77"/>
      <c r="C211" s="12" t="s">
        <v>6</v>
      </c>
      <c r="D211" s="28"/>
      <c r="E211" s="27"/>
      <c r="F211" s="27"/>
      <c r="G211" s="43"/>
      <c r="H211" s="14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2.75" customHeight="1">
      <c r="A212" s="71"/>
      <c r="B212" s="77"/>
      <c r="C212" s="12" t="s">
        <v>7</v>
      </c>
      <c r="D212" s="55">
        <v>889.2</v>
      </c>
      <c r="E212" s="27">
        <v>889.2</v>
      </c>
      <c r="F212" s="27">
        <v>693.37</v>
      </c>
      <c r="G212" s="43">
        <f t="shared" si="8"/>
        <v>77.97683310841205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2.75" customHeight="1">
      <c r="A213" s="71"/>
      <c r="B213" s="77"/>
      <c r="C213" s="12" t="s">
        <v>16</v>
      </c>
      <c r="D213" s="55">
        <v>45390.93</v>
      </c>
      <c r="E213" s="27">
        <v>58571.6</v>
      </c>
      <c r="F213" s="27">
        <v>33233.2</v>
      </c>
      <c r="G213" s="43">
        <f t="shared" si="8"/>
        <v>56.7394436894331</v>
      </c>
      <c r="H213" s="14"/>
      <c r="I213" s="14"/>
      <c r="J213" s="14"/>
      <c r="K213" s="14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36" customHeight="1">
      <c r="A214" s="72"/>
      <c r="B214" s="78"/>
      <c r="C214" s="12" t="s">
        <v>13</v>
      </c>
      <c r="D214" s="28"/>
      <c r="E214" s="27"/>
      <c r="F214" s="27"/>
      <c r="G214" s="43"/>
      <c r="H214" s="11"/>
      <c r="I214" s="11"/>
      <c r="J214" s="11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2.75">
      <c r="A215" s="39"/>
      <c r="B215" s="32"/>
      <c r="C215" s="12"/>
      <c r="D215" s="28"/>
      <c r="E215" s="27"/>
      <c r="F215" s="27"/>
      <c r="G215" s="43"/>
      <c r="H215" s="11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2" customHeight="1">
      <c r="A216" s="70" t="s">
        <v>160</v>
      </c>
      <c r="B216" s="79" t="s">
        <v>39</v>
      </c>
      <c r="C216" s="45" t="s">
        <v>9</v>
      </c>
      <c r="D216" s="44">
        <f>D219+D220</f>
        <v>8000</v>
      </c>
      <c r="E216" s="44">
        <f>E218+E217+E219</f>
        <v>53697.77</v>
      </c>
      <c r="F216" s="44">
        <f>F219+F218</f>
        <v>13036.35</v>
      </c>
      <c r="G216" s="43">
        <f t="shared" si="8"/>
        <v>24.277265145275123</v>
      </c>
      <c r="H216" s="11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2.75">
      <c r="A217" s="71"/>
      <c r="B217" s="80"/>
      <c r="C217" s="12" t="s">
        <v>6</v>
      </c>
      <c r="D217" s="28"/>
      <c r="E217" s="28">
        <f aca="true" t="shared" si="9" ref="E217:F219">E223</f>
        <v>1205.61</v>
      </c>
      <c r="F217" s="28">
        <f t="shared" si="9"/>
        <v>535.19</v>
      </c>
      <c r="G217" s="43">
        <f t="shared" si="8"/>
        <v>44.39163576944452</v>
      </c>
      <c r="H217" s="11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2.75">
      <c r="A218" s="71"/>
      <c r="B218" s="80"/>
      <c r="C218" s="12" t="s">
        <v>10</v>
      </c>
      <c r="D218" s="28"/>
      <c r="E218" s="28">
        <f t="shared" si="9"/>
        <v>49807.27</v>
      </c>
      <c r="F218" s="28">
        <f t="shared" si="9"/>
        <v>12357.62</v>
      </c>
      <c r="G218" s="43">
        <f t="shared" si="8"/>
        <v>24.810876002639777</v>
      </c>
      <c r="H218" s="11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2.75">
      <c r="A219" s="71"/>
      <c r="B219" s="80"/>
      <c r="C219" s="12" t="s">
        <v>16</v>
      </c>
      <c r="D219" s="28">
        <f>D225</f>
        <v>1000</v>
      </c>
      <c r="E219" s="28">
        <f t="shared" si="9"/>
        <v>2684.89</v>
      </c>
      <c r="F219" s="28">
        <f t="shared" si="9"/>
        <v>678.73</v>
      </c>
      <c r="G219" s="43">
        <f t="shared" si="8"/>
        <v>25.27962039413161</v>
      </c>
      <c r="H219" s="11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2.75">
      <c r="A220" s="72"/>
      <c r="B220" s="81"/>
      <c r="C220" s="12" t="s">
        <v>13</v>
      </c>
      <c r="D220" s="28">
        <f>D226</f>
        <v>7000</v>
      </c>
      <c r="E220" s="27"/>
      <c r="F220" s="27">
        <v>0</v>
      </c>
      <c r="G220" s="43"/>
      <c r="H220" s="11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2.75">
      <c r="A221" s="39"/>
      <c r="B221" s="32"/>
      <c r="C221" s="12"/>
      <c r="D221" s="28"/>
      <c r="E221" s="27"/>
      <c r="F221" s="27"/>
      <c r="G221" s="43"/>
      <c r="H221" s="11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2.75" customHeight="1">
      <c r="A222" s="70" t="s">
        <v>161</v>
      </c>
      <c r="B222" s="76" t="s">
        <v>144</v>
      </c>
      <c r="C222" s="45" t="s">
        <v>9</v>
      </c>
      <c r="D222" s="43">
        <f>D225+D226</f>
        <v>8000</v>
      </c>
      <c r="E222" s="43">
        <f>E223+E224+E225</f>
        <v>53697.77</v>
      </c>
      <c r="F222" s="43">
        <f>F223+F224+F225</f>
        <v>13571.54</v>
      </c>
      <c r="G222" s="43">
        <f t="shared" si="8"/>
        <v>25.273935956744577</v>
      </c>
      <c r="H222" s="11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12.75" customHeight="1">
      <c r="A223" s="71"/>
      <c r="B223" s="77"/>
      <c r="C223" s="12" t="s">
        <v>6</v>
      </c>
      <c r="D223" s="28"/>
      <c r="E223" s="27">
        <v>1205.61</v>
      </c>
      <c r="F223" s="27">
        <v>535.19</v>
      </c>
      <c r="G223" s="43">
        <f t="shared" si="8"/>
        <v>44.39163576944452</v>
      </c>
      <c r="H223" s="14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12.75" customHeight="1">
      <c r="A224" s="71"/>
      <c r="B224" s="77"/>
      <c r="C224" s="12" t="s">
        <v>7</v>
      </c>
      <c r="D224" s="55"/>
      <c r="E224" s="27">
        <v>49807.27</v>
      </c>
      <c r="F224" s="27">
        <v>12357.62</v>
      </c>
      <c r="G224" s="43">
        <f t="shared" si="8"/>
        <v>24.810876002639777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12.75" customHeight="1">
      <c r="A225" s="71"/>
      <c r="B225" s="77"/>
      <c r="C225" s="12" t="s">
        <v>16</v>
      </c>
      <c r="D225" s="55">
        <v>1000</v>
      </c>
      <c r="E225" s="27">
        <v>2684.89</v>
      </c>
      <c r="F225" s="27">
        <v>678.73</v>
      </c>
      <c r="G225" s="43">
        <f t="shared" si="8"/>
        <v>25.27962039413161</v>
      </c>
      <c r="H225" s="14"/>
      <c r="I225" s="14"/>
      <c r="J225" s="14"/>
      <c r="K225" s="14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16.5" customHeight="1">
      <c r="A226" s="72"/>
      <c r="B226" s="78"/>
      <c r="C226" s="12" t="s">
        <v>13</v>
      </c>
      <c r="D226" s="28">
        <v>7000</v>
      </c>
      <c r="E226" s="27"/>
      <c r="F226" s="27"/>
      <c r="G226" s="43"/>
      <c r="H226" s="11"/>
      <c r="I226" s="11"/>
      <c r="J226" s="11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12.75">
      <c r="A227" s="37"/>
      <c r="B227" s="21"/>
      <c r="C227" s="12"/>
      <c r="D227" s="28"/>
      <c r="E227" s="27"/>
      <c r="F227" s="27"/>
      <c r="G227" s="43"/>
      <c r="H227" s="11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12.75" customHeight="1">
      <c r="A228" s="70" t="s">
        <v>162</v>
      </c>
      <c r="B228" s="79" t="s">
        <v>40</v>
      </c>
      <c r="C228" s="45" t="s">
        <v>9</v>
      </c>
      <c r="D228" s="43">
        <f>D229+D230+D231</f>
        <v>207046.27</v>
      </c>
      <c r="E228" s="43">
        <f>E229+E230+E231</f>
        <v>202207.1</v>
      </c>
      <c r="F228" s="43">
        <f>F229+F230+F231</f>
        <v>87342.84</v>
      </c>
      <c r="G228" s="43">
        <f t="shared" si="8"/>
        <v>43.19474439819373</v>
      </c>
      <c r="H228" s="11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12.75">
      <c r="A229" s="71"/>
      <c r="B229" s="80"/>
      <c r="C229" s="12" t="s">
        <v>6</v>
      </c>
      <c r="D229" s="27"/>
      <c r="E229" s="27"/>
      <c r="F229" s="27"/>
      <c r="G229" s="43"/>
      <c r="H229" s="11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12.75">
      <c r="A230" s="71"/>
      <c r="B230" s="80"/>
      <c r="C230" s="12" t="s">
        <v>10</v>
      </c>
      <c r="D230" s="27">
        <f aca="true" t="shared" si="10" ref="D230:F231">D236</f>
        <v>150000</v>
      </c>
      <c r="E230" s="27">
        <f t="shared" si="10"/>
        <v>132239.76</v>
      </c>
      <c r="F230" s="27">
        <f t="shared" si="10"/>
        <v>40836.34</v>
      </c>
      <c r="G230" s="43">
        <f t="shared" si="8"/>
        <v>30.880530938652633</v>
      </c>
      <c r="H230" s="11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12.75">
      <c r="A231" s="71"/>
      <c r="B231" s="80"/>
      <c r="C231" s="12" t="s">
        <v>16</v>
      </c>
      <c r="D231" s="27">
        <f t="shared" si="10"/>
        <v>57046.27</v>
      </c>
      <c r="E231" s="27">
        <f t="shared" si="10"/>
        <v>69967.34</v>
      </c>
      <c r="F231" s="27">
        <f t="shared" si="10"/>
        <v>46506.5</v>
      </c>
      <c r="G231" s="43">
        <f t="shared" si="8"/>
        <v>66.46886961831049</v>
      </c>
      <c r="H231" s="11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12.75">
      <c r="A232" s="72"/>
      <c r="B232" s="81"/>
      <c r="C232" s="12" t="s">
        <v>13</v>
      </c>
      <c r="D232" s="28"/>
      <c r="E232" s="27"/>
      <c r="F232" s="27"/>
      <c r="G232" s="43"/>
      <c r="H232" s="11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12.75">
      <c r="A233" s="39"/>
      <c r="B233" s="32"/>
      <c r="C233" s="12"/>
      <c r="D233" s="28"/>
      <c r="E233" s="27"/>
      <c r="F233" s="27"/>
      <c r="G233" s="43"/>
      <c r="H233" s="11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12.75" customHeight="1">
      <c r="A234" s="70" t="s">
        <v>163</v>
      </c>
      <c r="B234" s="76" t="s">
        <v>143</v>
      </c>
      <c r="C234" s="45" t="s">
        <v>9</v>
      </c>
      <c r="D234" s="43">
        <f>D235+D236+D237</f>
        <v>207046.27</v>
      </c>
      <c r="E234" s="43">
        <f>E235+E236+E237</f>
        <v>202207.1</v>
      </c>
      <c r="F234" s="43">
        <f>F235+F236+F237</f>
        <v>87342.84</v>
      </c>
      <c r="G234" s="43">
        <f t="shared" si="8"/>
        <v>43.19474439819373</v>
      </c>
      <c r="H234" s="11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12.75" customHeight="1">
      <c r="A235" s="71"/>
      <c r="B235" s="77"/>
      <c r="C235" s="12" t="s">
        <v>6</v>
      </c>
      <c r="D235" s="28"/>
      <c r="E235" s="27"/>
      <c r="F235" s="27"/>
      <c r="G235" s="43"/>
      <c r="H235" s="14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12.75" customHeight="1">
      <c r="A236" s="71"/>
      <c r="B236" s="77"/>
      <c r="C236" s="12" t="s">
        <v>7</v>
      </c>
      <c r="D236" s="55">
        <v>150000</v>
      </c>
      <c r="E236" s="27">
        <v>132239.76</v>
      </c>
      <c r="F236" s="27">
        <v>40836.34</v>
      </c>
      <c r="G236" s="43">
        <f t="shared" si="8"/>
        <v>30.880530938652633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12.75" customHeight="1">
      <c r="A237" s="71"/>
      <c r="B237" s="77"/>
      <c r="C237" s="12" t="s">
        <v>16</v>
      </c>
      <c r="D237" s="55">
        <v>57046.27</v>
      </c>
      <c r="E237" s="27">
        <v>69967.34</v>
      </c>
      <c r="F237" s="27">
        <v>46506.5</v>
      </c>
      <c r="G237" s="43">
        <f t="shared" si="8"/>
        <v>66.46886961831049</v>
      </c>
      <c r="H237" s="14"/>
      <c r="I237" s="14"/>
      <c r="J237" s="14"/>
      <c r="K237" s="14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16.5" customHeight="1">
      <c r="A238" s="72"/>
      <c r="B238" s="78"/>
      <c r="C238" s="12" t="s">
        <v>13</v>
      </c>
      <c r="D238" s="28"/>
      <c r="E238" s="27"/>
      <c r="F238" s="27"/>
      <c r="G238" s="43"/>
      <c r="H238" s="11"/>
      <c r="I238" s="11"/>
      <c r="J238" s="11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16.5" customHeight="1">
      <c r="A239" s="39"/>
      <c r="B239" s="66"/>
      <c r="C239" s="12"/>
      <c r="D239" s="28"/>
      <c r="E239" s="27"/>
      <c r="F239" s="27"/>
      <c r="G239" s="43"/>
      <c r="H239" s="11"/>
      <c r="I239" s="11"/>
      <c r="J239" s="1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12.75" customHeight="1">
      <c r="A240" s="70" t="s">
        <v>164</v>
      </c>
      <c r="B240" s="76" t="s">
        <v>41</v>
      </c>
      <c r="C240" s="45" t="s">
        <v>9</v>
      </c>
      <c r="D240" s="43">
        <f>D241+D242+D243</f>
        <v>4000</v>
      </c>
      <c r="E240" s="43">
        <f>E241+E242+E243</f>
        <v>4000</v>
      </c>
      <c r="F240" s="43">
        <f>F241+F242+F243</f>
        <v>1328.68</v>
      </c>
      <c r="G240" s="43">
        <f t="shared" si="8"/>
        <v>33.217</v>
      </c>
      <c r="H240" s="11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12.75" customHeight="1">
      <c r="A241" s="71"/>
      <c r="B241" s="77"/>
      <c r="C241" s="12" t="s">
        <v>6</v>
      </c>
      <c r="D241" s="28"/>
      <c r="E241" s="27"/>
      <c r="F241" s="27"/>
      <c r="G241" s="43"/>
      <c r="H241" s="14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12.75" customHeight="1">
      <c r="A242" s="71"/>
      <c r="B242" s="77"/>
      <c r="C242" s="12" t="s">
        <v>7</v>
      </c>
      <c r="D242" s="55"/>
      <c r="E242" s="27"/>
      <c r="F242" s="27"/>
      <c r="G242" s="43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12.75" customHeight="1">
      <c r="A243" s="71"/>
      <c r="B243" s="77"/>
      <c r="C243" s="12" t="s">
        <v>16</v>
      </c>
      <c r="D243" s="27">
        <f>D249</f>
        <v>4000</v>
      </c>
      <c r="E243" s="27">
        <f>E249</f>
        <v>4000</v>
      </c>
      <c r="F243" s="27">
        <f>F249</f>
        <v>1328.68</v>
      </c>
      <c r="G243" s="43">
        <f t="shared" si="8"/>
        <v>33.217</v>
      </c>
      <c r="H243" s="14"/>
      <c r="I243" s="14"/>
      <c r="J243" s="14"/>
      <c r="K243" s="14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16.5" customHeight="1">
      <c r="A244" s="72"/>
      <c r="B244" s="78"/>
      <c r="C244" s="12" t="s">
        <v>13</v>
      </c>
      <c r="D244" s="28"/>
      <c r="E244" s="27"/>
      <c r="F244" s="27"/>
      <c r="G244" s="43"/>
      <c r="H244" s="11"/>
      <c r="I244" s="11"/>
      <c r="J244" s="11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16.5" customHeight="1">
      <c r="A245" s="39"/>
      <c r="B245" s="66"/>
      <c r="C245" s="12"/>
      <c r="D245" s="28"/>
      <c r="E245" s="27"/>
      <c r="F245" s="27"/>
      <c r="G245" s="43"/>
      <c r="H245" s="11"/>
      <c r="I245" s="11"/>
      <c r="J245" s="11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12.75" customHeight="1">
      <c r="A246" s="70" t="s">
        <v>165</v>
      </c>
      <c r="B246" s="76" t="s">
        <v>142</v>
      </c>
      <c r="C246" s="45" t="s">
        <v>9</v>
      </c>
      <c r="D246" s="43">
        <f>D247+D248+D249</f>
        <v>4000</v>
      </c>
      <c r="E246" s="43">
        <f>E247+E248+E249</f>
        <v>4000</v>
      </c>
      <c r="F246" s="43">
        <f>F247+F248+F249</f>
        <v>1328.68</v>
      </c>
      <c r="G246" s="43">
        <f t="shared" si="8"/>
        <v>33.217</v>
      </c>
      <c r="H246" s="11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12.75" customHeight="1">
      <c r="A247" s="71"/>
      <c r="B247" s="77"/>
      <c r="C247" s="12" t="s">
        <v>6</v>
      </c>
      <c r="D247" s="28"/>
      <c r="E247" s="27"/>
      <c r="F247" s="27"/>
      <c r="G247" s="43"/>
      <c r="H247" s="14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12.75" customHeight="1">
      <c r="A248" s="71"/>
      <c r="B248" s="77"/>
      <c r="C248" s="12" t="s">
        <v>7</v>
      </c>
      <c r="D248" s="55"/>
      <c r="E248" s="27"/>
      <c r="F248" s="27"/>
      <c r="G248" s="43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12.75" customHeight="1">
      <c r="A249" s="71"/>
      <c r="B249" s="77"/>
      <c r="C249" s="12" t="s">
        <v>16</v>
      </c>
      <c r="D249" s="55">
        <v>4000</v>
      </c>
      <c r="E249" s="27">
        <v>4000</v>
      </c>
      <c r="F249" s="27">
        <v>1328.68</v>
      </c>
      <c r="G249" s="43">
        <f t="shared" si="8"/>
        <v>33.217</v>
      </c>
      <c r="H249" s="14"/>
      <c r="I249" s="14"/>
      <c r="J249" s="14"/>
      <c r="K249" s="14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16.5" customHeight="1">
      <c r="A250" s="72"/>
      <c r="B250" s="78"/>
      <c r="C250" s="12" t="s">
        <v>13</v>
      </c>
      <c r="D250" s="28"/>
      <c r="E250" s="27"/>
      <c r="F250" s="27"/>
      <c r="G250" s="43"/>
      <c r="H250" s="11"/>
      <c r="I250" s="11"/>
      <c r="J250" s="11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12.75">
      <c r="A251" s="39"/>
      <c r="B251" s="32"/>
      <c r="C251" s="12"/>
      <c r="D251" s="28"/>
      <c r="E251" s="27"/>
      <c r="F251" s="27"/>
      <c r="G251" s="43"/>
      <c r="H251" s="11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12.75">
      <c r="A252" s="70" t="s">
        <v>166</v>
      </c>
      <c r="B252" s="79" t="s">
        <v>42</v>
      </c>
      <c r="C252" s="45" t="s">
        <v>9</v>
      </c>
      <c r="D252" s="43">
        <f>D253+D254+D255</f>
        <v>19748.88</v>
      </c>
      <c r="E252" s="43">
        <f>E253+E254+E255</f>
        <v>19784.81</v>
      </c>
      <c r="F252" s="43">
        <f>F253+F254+F255</f>
        <v>13213.2</v>
      </c>
      <c r="G252" s="43">
        <f t="shared" si="8"/>
        <v>66.78456856548028</v>
      </c>
      <c r="H252" s="11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 customHeight="1">
      <c r="A253" s="71"/>
      <c r="B253" s="80"/>
      <c r="C253" s="12" t="s">
        <v>6</v>
      </c>
      <c r="D253" s="27"/>
      <c r="E253" s="27"/>
      <c r="F253" s="27"/>
      <c r="G253" s="43"/>
      <c r="H253" s="11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71"/>
      <c r="B254" s="80"/>
      <c r="C254" s="12" t="s">
        <v>10</v>
      </c>
      <c r="D254" s="27">
        <f aca="true" t="shared" si="11" ref="D254:F255">D260</f>
        <v>0</v>
      </c>
      <c r="E254" s="27">
        <f t="shared" si="11"/>
        <v>621.97</v>
      </c>
      <c r="F254" s="27">
        <f t="shared" si="11"/>
        <v>0</v>
      </c>
      <c r="G254" s="43">
        <f t="shared" si="8"/>
        <v>0</v>
      </c>
      <c r="H254" s="11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71"/>
      <c r="B255" s="80"/>
      <c r="C255" s="12" t="s">
        <v>16</v>
      </c>
      <c r="D255" s="27">
        <f t="shared" si="11"/>
        <v>19748.88</v>
      </c>
      <c r="E255" s="27">
        <f t="shared" si="11"/>
        <v>19162.84</v>
      </c>
      <c r="F255" s="27">
        <f t="shared" si="11"/>
        <v>13213.2</v>
      </c>
      <c r="G255" s="43">
        <f t="shared" si="8"/>
        <v>68.95220123948225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" customHeight="1">
      <c r="A256" s="72"/>
      <c r="B256" s="81"/>
      <c r="C256" s="12" t="s">
        <v>13</v>
      </c>
      <c r="D256" s="28"/>
      <c r="E256" s="27"/>
      <c r="F256" s="27"/>
      <c r="G256" s="43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4.25" customHeight="1">
      <c r="A257" s="39"/>
      <c r="B257" s="32"/>
      <c r="C257" s="12"/>
      <c r="D257" s="28"/>
      <c r="E257" s="27"/>
      <c r="F257" s="27"/>
      <c r="G257" s="43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 customHeight="1">
      <c r="A258" s="70" t="s">
        <v>167</v>
      </c>
      <c r="B258" s="76" t="s">
        <v>86</v>
      </c>
      <c r="C258" s="45" t="s">
        <v>9</v>
      </c>
      <c r="D258" s="43">
        <f>D259+D260+D261</f>
        <v>19748.88</v>
      </c>
      <c r="E258" s="43">
        <f>E259+E260+E261</f>
        <v>19784.81</v>
      </c>
      <c r="F258" s="43">
        <f>F259+F260+F261</f>
        <v>13213.2</v>
      </c>
      <c r="G258" s="43">
        <f t="shared" si="8"/>
        <v>66.78456856548028</v>
      </c>
      <c r="H258" s="11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12.75" customHeight="1">
      <c r="A259" s="71"/>
      <c r="B259" s="77"/>
      <c r="C259" s="12" t="s">
        <v>6</v>
      </c>
      <c r="D259" s="28"/>
      <c r="E259" s="27"/>
      <c r="F259" s="27"/>
      <c r="G259" s="43"/>
      <c r="H259" s="14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12.75" customHeight="1">
      <c r="A260" s="71"/>
      <c r="B260" s="77"/>
      <c r="C260" s="12" t="s">
        <v>7</v>
      </c>
      <c r="D260" s="55"/>
      <c r="E260" s="27">
        <v>621.97</v>
      </c>
      <c r="F260" s="27">
        <v>0</v>
      </c>
      <c r="G260" s="43">
        <f t="shared" si="8"/>
        <v>0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12.75" customHeight="1">
      <c r="A261" s="71"/>
      <c r="B261" s="77"/>
      <c r="C261" s="12" t="s">
        <v>16</v>
      </c>
      <c r="D261" s="55">
        <v>19748.88</v>
      </c>
      <c r="E261" s="27">
        <v>19162.84</v>
      </c>
      <c r="F261" s="27">
        <v>13213.2</v>
      </c>
      <c r="G261" s="43">
        <f t="shared" si="8"/>
        <v>68.95220123948225</v>
      </c>
      <c r="H261" s="14"/>
      <c r="I261" s="14"/>
      <c r="J261" s="14"/>
      <c r="K261" s="14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16.5" customHeight="1">
      <c r="A262" s="72"/>
      <c r="B262" s="78"/>
      <c r="C262" s="12" t="s">
        <v>13</v>
      </c>
      <c r="D262" s="28"/>
      <c r="E262" s="27"/>
      <c r="F262" s="27"/>
      <c r="G262" s="43"/>
      <c r="H262" s="11"/>
      <c r="I262" s="11"/>
      <c r="J262" s="11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12.75">
      <c r="A263" s="41"/>
      <c r="B263" s="34"/>
      <c r="C263" s="12"/>
      <c r="D263" s="28"/>
      <c r="E263" s="27"/>
      <c r="F263" s="27"/>
      <c r="G263" s="43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12.75">
      <c r="A264" s="70" t="s">
        <v>98</v>
      </c>
      <c r="B264" s="87" t="s">
        <v>43</v>
      </c>
      <c r="C264" s="45" t="s">
        <v>9</v>
      </c>
      <c r="D264" s="47">
        <f>D265+D266+D267+D268</f>
        <v>146498.87999999998</v>
      </c>
      <c r="E264" s="47">
        <f>E265+E266+E267</f>
        <v>167191.12999999998</v>
      </c>
      <c r="F264" s="47">
        <f>F265+F266+F267</f>
        <v>111144.60999999999</v>
      </c>
      <c r="G264" s="43">
        <f aca="true" t="shared" si="12" ref="G264:G326">F264/E264*100</f>
        <v>66.47757569435652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12.75" customHeight="1">
      <c r="A265" s="71"/>
      <c r="B265" s="88"/>
      <c r="C265" s="12" t="s">
        <v>6</v>
      </c>
      <c r="D265" s="27">
        <f>D271+D301+D313+D325</f>
        <v>0</v>
      </c>
      <c r="E265" s="27">
        <f>E271+E301+E313</f>
        <v>1732.2</v>
      </c>
      <c r="F265" s="27">
        <f>F271+F301+F313</f>
        <v>933.73</v>
      </c>
      <c r="G265" s="43">
        <f t="shared" si="12"/>
        <v>53.90428357002656</v>
      </c>
      <c r="H265" s="11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12.75">
      <c r="A266" s="71"/>
      <c r="B266" s="88"/>
      <c r="C266" s="12" t="s">
        <v>10</v>
      </c>
      <c r="D266" s="27">
        <f>D272+D302+D314+D326</f>
        <v>7499.34</v>
      </c>
      <c r="E266" s="27">
        <f>E272+E302+E314+E326</f>
        <v>28952.009999999995</v>
      </c>
      <c r="F266" s="27">
        <f>F272+F302+F314+F326</f>
        <v>14798.52</v>
      </c>
      <c r="G266" s="43">
        <f t="shared" si="12"/>
        <v>51.11396410819147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12.75">
      <c r="A267" s="71"/>
      <c r="B267" s="88"/>
      <c r="C267" s="12" t="s">
        <v>16</v>
      </c>
      <c r="D267" s="27">
        <f>D273+D303+D315+D327</f>
        <v>133029.53999999998</v>
      </c>
      <c r="E267" s="27">
        <f>E273+E303+E315+E327</f>
        <v>136506.91999999998</v>
      </c>
      <c r="F267" s="27">
        <f>F273+F303+F315+F327</f>
        <v>95412.35999999999</v>
      </c>
      <c r="G267" s="43">
        <f t="shared" si="12"/>
        <v>69.89562140879012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12.75">
      <c r="A268" s="72"/>
      <c r="B268" s="89"/>
      <c r="C268" s="12" t="s">
        <v>13</v>
      </c>
      <c r="D268" s="27">
        <f>D274+D304+D316+D328</f>
        <v>5970</v>
      </c>
      <c r="E268" s="27"/>
      <c r="F268" s="27"/>
      <c r="G268" s="43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12.75">
      <c r="A269" s="37"/>
      <c r="B269" s="21"/>
      <c r="C269" s="12"/>
      <c r="D269" s="28"/>
      <c r="E269" s="27"/>
      <c r="F269" s="27"/>
      <c r="G269" s="43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12.75">
      <c r="A270" s="70" t="s">
        <v>195</v>
      </c>
      <c r="B270" s="79" t="s">
        <v>44</v>
      </c>
      <c r="C270" s="45" t="s">
        <v>9</v>
      </c>
      <c r="D270" s="43">
        <f>D271+D272+D273+D274</f>
        <v>111743.31999999999</v>
      </c>
      <c r="E270" s="43">
        <f>E271+E272+E273</f>
        <v>132127.88999999998</v>
      </c>
      <c r="F270" s="43">
        <f>F271+F272+F273</f>
        <v>94793.11</v>
      </c>
      <c r="G270" s="43">
        <f t="shared" si="12"/>
        <v>71.74345249893874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12.75" customHeight="1">
      <c r="A271" s="71"/>
      <c r="B271" s="80"/>
      <c r="C271" s="12" t="s">
        <v>6</v>
      </c>
      <c r="D271" s="27">
        <f>D277+D283+D289+D295</f>
        <v>0</v>
      </c>
      <c r="E271" s="27">
        <f aca="true" t="shared" si="13" ref="D271:F274">E277+E283+E289+E295</f>
        <v>1732.2</v>
      </c>
      <c r="F271" s="27">
        <f t="shared" si="13"/>
        <v>933.73</v>
      </c>
      <c r="G271" s="43">
        <f t="shared" si="12"/>
        <v>53.90428357002656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s="23" customFormat="1" ht="12.75">
      <c r="A272" s="71"/>
      <c r="B272" s="80"/>
      <c r="C272" s="12" t="s">
        <v>10</v>
      </c>
      <c r="D272" s="27">
        <f>D278+D284+D290+D296</f>
        <v>0</v>
      </c>
      <c r="E272" s="27">
        <f t="shared" si="13"/>
        <v>20864.749999999996</v>
      </c>
      <c r="F272" s="27">
        <f t="shared" si="13"/>
        <v>13078.24</v>
      </c>
      <c r="G272" s="43">
        <f t="shared" si="12"/>
        <v>62.681029008255564</v>
      </c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s="23" customFormat="1" ht="12.75">
      <c r="A273" s="71"/>
      <c r="B273" s="80"/>
      <c r="C273" s="12" t="s">
        <v>16</v>
      </c>
      <c r="D273" s="27">
        <f t="shared" si="13"/>
        <v>109623.31999999999</v>
      </c>
      <c r="E273" s="27">
        <f t="shared" si="13"/>
        <v>109530.93999999999</v>
      </c>
      <c r="F273" s="27">
        <f t="shared" si="13"/>
        <v>80781.14</v>
      </c>
      <c r="G273" s="43">
        <f t="shared" si="12"/>
        <v>73.75189147468288</v>
      </c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s="23" customFormat="1" ht="12.75">
      <c r="A274" s="72"/>
      <c r="B274" s="81"/>
      <c r="C274" s="12" t="s">
        <v>13</v>
      </c>
      <c r="D274" s="27">
        <f t="shared" si="13"/>
        <v>2120</v>
      </c>
      <c r="E274" s="27"/>
      <c r="F274" s="27"/>
      <c r="G274" s="43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s="23" customFormat="1" ht="12.75">
      <c r="A275" s="39"/>
      <c r="B275" s="32"/>
      <c r="C275" s="12"/>
      <c r="D275" s="28"/>
      <c r="E275" s="27"/>
      <c r="F275" s="27"/>
      <c r="G275" s="43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2.75" customHeight="1">
      <c r="A276" s="70" t="s">
        <v>202</v>
      </c>
      <c r="B276" s="76" t="s">
        <v>45</v>
      </c>
      <c r="C276" s="45" t="s">
        <v>9</v>
      </c>
      <c r="D276" s="43">
        <f>D277+D278+D279+D280</f>
        <v>75985.86</v>
      </c>
      <c r="E276" s="43">
        <f>E277+E278+E279</f>
        <v>90211.98</v>
      </c>
      <c r="F276" s="43">
        <f>F277+F278+F279</f>
        <v>64270.91</v>
      </c>
      <c r="G276" s="43">
        <f t="shared" si="12"/>
        <v>71.24431810497896</v>
      </c>
      <c r="H276" s="11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12.75" customHeight="1">
      <c r="A277" s="71"/>
      <c r="B277" s="77"/>
      <c r="C277" s="12" t="s">
        <v>6</v>
      </c>
      <c r="D277" s="28"/>
      <c r="E277" s="27">
        <v>1672.45</v>
      </c>
      <c r="F277" s="27">
        <v>901.03</v>
      </c>
      <c r="G277" s="43">
        <f t="shared" si="12"/>
        <v>53.87485425573261</v>
      </c>
      <c r="H277" s="14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12.75" customHeight="1">
      <c r="A278" s="71"/>
      <c r="B278" s="77"/>
      <c r="C278" s="12" t="s">
        <v>7</v>
      </c>
      <c r="D278" s="55"/>
      <c r="E278" s="27">
        <v>14866.05</v>
      </c>
      <c r="F278" s="27">
        <v>8895.81</v>
      </c>
      <c r="G278" s="43">
        <f t="shared" si="12"/>
        <v>59.83976913840596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12.75" customHeight="1">
      <c r="A279" s="71"/>
      <c r="B279" s="77"/>
      <c r="C279" s="12" t="s">
        <v>16</v>
      </c>
      <c r="D279" s="27">
        <v>73915.86</v>
      </c>
      <c r="E279" s="27">
        <v>73673.48</v>
      </c>
      <c r="F279" s="27">
        <v>54474.07</v>
      </c>
      <c r="G279" s="43">
        <f t="shared" si="12"/>
        <v>73.93986275658487</v>
      </c>
      <c r="H279" s="14"/>
      <c r="I279" s="14"/>
      <c r="J279" s="14"/>
      <c r="K279" s="14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16.5" customHeight="1">
      <c r="A280" s="72"/>
      <c r="B280" s="78"/>
      <c r="C280" s="12" t="s">
        <v>13</v>
      </c>
      <c r="D280" s="27">
        <v>2070</v>
      </c>
      <c r="E280" s="27"/>
      <c r="F280" s="27"/>
      <c r="G280" s="43"/>
      <c r="H280" s="11"/>
      <c r="I280" s="11"/>
      <c r="J280" s="11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16.5" customHeight="1">
      <c r="A281" s="39"/>
      <c r="B281" s="66"/>
      <c r="C281" s="12"/>
      <c r="D281" s="28"/>
      <c r="E281" s="27"/>
      <c r="F281" s="27"/>
      <c r="G281" s="43"/>
      <c r="H281" s="11"/>
      <c r="I281" s="11"/>
      <c r="J281" s="11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12.75" customHeight="1">
      <c r="A282" s="70" t="s">
        <v>203</v>
      </c>
      <c r="B282" s="76" t="s">
        <v>46</v>
      </c>
      <c r="C282" s="45" t="s">
        <v>9</v>
      </c>
      <c r="D282" s="43">
        <f>D283+D284+D285+D286</f>
        <v>32352.59</v>
      </c>
      <c r="E282" s="43">
        <f>E283+E284+E285</f>
        <v>38156.17</v>
      </c>
      <c r="F282" s="43">
        <f>F283+F284+F285</f>
        <v>27312.57</v>
      </c>
      <c r="G282" s="43">
        <f t="shared" si="12"/>
        <v>71.58100511660369</v>
      </c>
      <c r="H282" s="11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12.75" customHeight="1">
      <c r="A283" s="71"/>
      <c r="B283" s="77"/>
      <c r="C283" s="12" t="s">
        <v>6</v>
      </c>
      <c r="D283" s="28"/>
      <c r="E283" s="27"/>
      <c r="F283" s="27"/>
      <c r="G283" s="43"/>
      <c r="H283" s="14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12.75" customHeight="1">
      <c r="A284" s="71"/>
      <c r="B284" s="77"/>
      <c r="C284" s="12" t="s">
        <v>7</v>
      </c>
      <c r="D284" s="55"/>
      <c r="E284" s="27">
        <v>5703.58</v>
      </c>
      <c r="F284" s="27">
        <v>4020.93</v>
      </c>
      <c r="G284" s="43">
        <f t="shared" si="12"/>
        <v>70.49835366559249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12.75" customHeight="1">
      <c r="A285" s="71"/>
      <c r="B285" s="77"/>
      <c r="C285" s="12" t="s">
        <v>16</v>
      </c>
      <c r="D285" s="27">
        <v>32302.59</v>
      </c>
      <c r="E285" s="27">
        <v>32452.59</v>
      </c>
      <c r="F285" s="27">
        <v>23291.64</v>
      </c>
      <c r="G285" s="43">
        <f t="shared" si="12"/>
        <v>71.77128235373509</v>
      </c>
      <c r="H285" s="14"/>
      <c r="I285" s="14"/>
      <c r="J285" s="14"/>
      <c r="K285" s="14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16.5" customHeight="1">
      <c r="A286" s="72"/>
      <c r="B286" s="78"/>
      <c r="C286" s="12" t="s">
        <v>13</v>
      </c>
      <c r="D286" s="27">
        <v>50</v>
      </c>
      <c r="E286" s="27"/>
      <c r="F286" s="27"/>
      <c r="G286" s="43"/>
      <c r="H286" s="11"/>
      <c r="I286" s="11"/>
      <c r="J286" s="11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16.5" customHeight="1">
      <c r="A287" s="39"/>
      <c r="B287" s="66"/>
      <c r="C287" s="12"/>
      <c r="D287" s="28"/>
      <c r="E287" s="27"/>
      <c r="F287" s="27"/>
      <c r="G287" s="43"/>
      <c r="H287" s="11"/>
      <c r="I287" s="11"/>
      <c r="J287" s="11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12" customHeight="1">
      <c r="A288" s="70" t="s">
        <v>204</v>
      </c>
      <c r="B288" s="76" t="s">
        <v>47</v>
      </c>
      <c r="C288" s="45" t="s">
        <v>9</v>
      </c>
      <c r="D288" s="43">
        <f>D289+D290+D291</f>
        <v>354.87</v>
      </c>
      <c r="E288" s="43">
        <f>E289+E290+E291</f>
        <v>709.74</v>
      </c>
      <c r="F288" s="43">
        <f>F289+F290+F291</f>
        <v>415.04999999999995</v>
      </c>
      <c r="G288" s="43">
        <f t="shared" si="12"/>
        <v>58.479161383041664</v>
      </c>
      <c r="H288" s="11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12.75" customHeight="1">
      <c r="A289" s="71"/>
      <c r="B289" s="77"/>
      <c r="C289" s="12" t="s">
        <v>6</v>
      </c>
      <c r="D289" s="28"/>
      <c r="E289" s="27">
        <v>59.75</v>
      </c>
      <c r="F289" s="27">
        <v>32.7</v>
      </c>
      <c r="G289" s="43">
        <f t="shared" si="12"/>
        <v>54.72803347280335</v>
      </c>
      <c r="H289" s="14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12.75" customHeight="1">
      <c r="A290" s="71"/>
      <c r="B290" s="77"/>
      <c r="C290" s="12" t="s">
        <v>7</v>
      </c>
      <c r="D290" s="55"/>
      <c r="E290" s="27">
        <v>295.12</v>
      </c>
      <c r="F290" s="27">
        <v>161.5</v>
      </c>
      <c r="G290" s="43">
        <f t="shared" si="12"/>
        <v>54.723502304147466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12.75" customHeight="1">
      <c r="A291" s="71"/>
      <c r="B291" s="77"/>
      <c r="C291" s="12" t="s">
        <v>16</v>
      </c>
      <c r="D291" s="27">
        <v>354.87</v>
      </c>
      <c r="E291" s="27">
        <v>354.87</v>
      </c>
      <c r="F291" s="27">
        <v>220.85</v>
      </c>
      <c r="G291" s="43">
        <f t="shared" si="12"/>
        <v>62.23405754219855</v>
      </c>
      <c r="H291" s="14"/>
      <c r="I291" s="14"/>
      <c r="J291" s="14"/>
      <c r="K291" s="14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16.5" customHeight="1">
      <c r="A292" s="72"/>
      <c r="B292" s="78"/>
      <c r="C292" s="12" t="s">
        <v>13</v>
      </c>
      <c r="D292" s="28"/>
      <c r="E292" s="27"/>
      <c r="F292" s="27"/>
      <c r="G292" s="43"/>
      <c r="H292" s="11"/>
      <c r="I292" s="11"/>
      <c r="J292" s="11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16.5" customHeight="1">
      <c r="A293" s="39"/>
      <c r="B293" s="66"/>
      <c r="C293" s="12"/>
      <c r="D293" s="28"/>
      <c r="E293" s="27"/>
      <c r="F293" s="27"/>
      <c r="G293" s="43"/>
      <c r="H293" s="11"/>
      <c r="I293" s="11"/>
      <c r="J293" s="11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12.75" customHeight="1">
      <c r="A294" s="70" t="s">
        <v>205</v>
      </c>
      <c r="B294" s="76" t="s">
        <v>48</v>
      </c>
      <c r="C294" s="45" t="s">
        <v>9</v>
      </c>
      <c r="D294" s="43">
        <f>D295+D296+D297</f>
        <v>3050</v>
      </c>
      <c r="E294" s="43">
        <f>E295+E296+E297</f>
        <v>3050</v>
      </c>
      <c r="F294" s="43">
        <f>F295+F296+F297</f>
        <v>2794.58</v>
      </c>
      <c r="G294" s="43">
        <f t="shared" si="12"/>
        <v>91.6255737704918</v>
      </c>
      <c r="H294" s="11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12.75" customHeight="1">
      <c r="A295" s="71"/>
      <c r="B295" s="77"/>
      <c r="C295" s="12" t="s">
        <v>6</v>
      </c>
      <c r="D295" s="28"/>
      <c r="E295" s="27"/>
      <c r="F295" s="27"/>
      <c r="G295" s="43"/>
      <c r="H295" s="14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12.75" customHeight="1">
      <c r="A296" s="71"/>
      <c r="B296" s="77"/>
      <c r="C296" s="12" t="s">
        <v>7</v>
      </c>
      <c r="D296" s="55"/>
      <c r="E296" s="27"/>
      <c r="F296" s="27"/>
      <c r="G296" s="43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12.75" customHeight="1">
      <c r="A297" s="71"/>
      <c r="B297" s="77"/>
      <c r="C297" s="12" t="s">
        <v>16</v>
      </c>
      <c r="D297" s="27">
        <v>3050</v>
      </c>
      <c r="E297" s="27">
        <v>3050</v>
      </c>
      <c r="F297" s="27">
        <v>2794.58</v>
      </c>
      <c r="G297" s="43">
        <f t="shared" si="12"/>
        <v>91.6255737704918</v>
      </c>
      <c r="H297" s="14"/>
      <c r="I297" s="14"/>
      <c r="J297" s="14"/>
      <c r="K297" s="14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16.5" customHeight="1">
      <c r="A298" s="72"/>
      <c r="B298" s="78"/>
      <c r="C298" s="12" t="s">
        <v>13</v>
      </c>
      <c r="D298" s="28"/>
      <c r="E298" s="27"/>
      <c r="F298" s="27"/>
      <c r="G298" s="43"/>
      <c r="H298" s="11"/>
      <c r="I298" s="11"/>
      <c r="J298" s="1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35" ht="12.75">
      <c r="A299" s="39"/>
      <c r="B299" s="32"/>
      <c r="C299" s="12"/>
      <c r="D299" s="28"/>
      <c r="E299" s="27"/>
      <c r="F299" s="27"/>
      <c r="G299" s="43"/>
      <c r="H299" s="15"/>
      <c r="I299" s="16"/>
      <c r="J299" s="17"/>
      <c r="K299" s="18"/>
      <c r="L299" s="18"/>
      <c r="M299" s="18"/>
      <c r="N299" s="19"/>
      <c r="O299" s="18"/>
      <c r="P299" s="18"/>
      <c r="Q299" s="19"/>
      <c r="R299" s="20"/>
      <c r="S299" s="20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24" s="23" customFormat="1" ht="12.75">
      <c r="A300" s="70" t="s">
        <v>196</v>
      </c>
      <c r="B300" s="79" t="s">
        <v>49</v>
      </c>
      <c r="C300" s="45" t="s">
        <v>9</v>
      </c>
      <c r="D300" s="43">
        <f>D301+D302+D303+D304</f>
        <v>28067.9</v>
      </c>
      <c r="E300" s="43">
        <f>E301+E302+E303</f>
        <v>26827.219999999998</v>
      </c>
      <c r="F300" s="43">
        <f>F301+F302+F303</f>
        <v>11254.61</v>
      </c>
      <c r="G300" s="43">
        <f t="shared" si="12"/>
        <v>41.95220376915685</v>
      </c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s="23" customFormat="1" ht="12.75" customHeight="1">
      <c r="A301" s="71"/>
      <c r="B301" s="80"/>
      <c r="C301" s="12" t="s">
        <v>6</v>
      </c>
      <c r="D301" s="27"/>
      <c r="E301" s="27"/>
      <c r="F301" s="27"/>
      <c r="G301" s="43"/>
      <c r="H301" s="24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2.75">
      <c r="A302" s="71"/>
      <c r="B302" s="80"/>
      <c r="C302" s="12" t="s">
        <v>10</v>
      </c>
      <c r="D302" s="27">
        <f>D308</f>
        <v>7499.34</v>
      </c>
      <c r="E302" s="27">
        <f aca="true" t="shared" si="14" ref="D302:F304">E308</f>
        <v>7871.69</v>
      </c>
      <c r="F302" s="27">
        <f t="shared" si="14"/>
        <v>1512.16</v>
      </c>
      <c r="G302" s="43">
        <f t="shared" si="12"/>
        <v>19.21010608903552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12.75">
      <c r="A303" s="71"/>
      <c r="B303" s="80"/>
      <c r="C303" s="12" t="s">
        <v>16</v>
      </c>
      <c r="D303" s="27">
        <f t="shared" si="14"/>
        <v>16718.56</v>
      </c>
      <c r="E303" s="27">
        <f t="shared" si="14"/>
        <v>18955.53</v>
      </c>
      <c r="F303" s="27">
        <f t="shared" si="14"/>
        <v>9742.45</v>
      </c>
      <c r="G303" s="43">
        <f t="shared" si="12"/>
        <v>51.396347134582896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12.75">
      <c r="A304" s="72"/>
      <c r="B304" s="81"/>
      <c r="C304" s="12" t="s">
        <v>13</v>
      </c>
      <c r="D304" s="27">
        <f t="shared" si="14"/>
        <v>3850</v>
      </c>
      <c r="E304" s="27"/>
      <c r="F304" s="27"/>
      <c r="G304" s="4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12.75">
      <c r="A305" s="39"/>
      <c r="B305" s="32"/>
      <c r="C305" s="12"/>
      <c r="D305" s="28"/>
      <c r="E305" s="27"/>
      <c r="F305" s="27"/>
      <c r="G305" s="4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12.75" customHeight="1">
      <c r="A306" s="70" t="s">
        <v>201</v>
      </c>
      <c r="B306" s="76" t="s">
        <v>50</v>
      </c>
      <c r="C306" s="45" t="s">
        <v>9</v>
      </c>
      <c r="D306" s="43">
        <f>D307+D308+D309+D310</f>
        <v>28067.9</v>
      </c>
      <c r="E306" s="43">
        <f>E307+E308+E309</f>
        <v>26827.219999999998</v>
      </c>
      <c r="F306" s="43">
        <f>F307+F308+F309</f>
        <v>11254.61</v>
      </c>
      <c r="G306" s="43">
        <f t="shared" si="12"/>
        <v>41.95220376915685</v>
      </c>
      <c r="H306" s="11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12.75" customHeight="1">
      <c r="A307" s="71"/>
      <c r="B307" s="77"/>
      <c r="C307" s="12" t="s">
        <v>6</v>
      </c>
      <c r="D307" s="28"/>
      <c r="E307" s="27"/>
      <c r="F307" s="27"/>
      <c r="G307" s="43"/>
      <c r="H307" s="14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12.75" customHeight="1">
      <c r="A308" s="71"/>
      <c r="B308" s="77"/>
      <c r="C308" s="12" t="s">
        <v>7</v>
      </c>
      <c r="D308" s="27">
        <v>7499.34</v>
      </c>
      <c r="E308" s="27">
        <v>7871.69</v>
      </c>
      <c r="F308" s="27">
        <v>1512.16</v>
      </c>
      <c r="G308" s="43">
        <f t="shared" si="12"/>
        <v>19.21010608903552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12.75" customHeight="1">
      <c r="A309" s="71"/>
      <c r="B309" s="77"/>
      <c r="C309" s="12" t="s">
        <v>16</v>
      </c>
      <c r="D309" s="27">
        <v>16718.56</v>
      </c>
      <c r="E309" s="27">
        <v>18955.53</v>
      </c>
      <c r="F309" s="27">
        <v>9742.45</v>
      </c>
      <c r="G309" s="43">
        <f t="shared" si="12"/>
        <v>51.396347134582896</v>
      </c>
      <c r="H309" s="14"/>
      <c r="I309" s="14"/>
      <c r="J309" s="14"/>
      <c r="K309" s="14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16.5" customHeight="1">
      <c r="A310" s="72"/>
      <c r="B310" s="78"/>
      <c r="C310" s="12" t="s">
        <v>13</v>
      </c>
      <c r="D310" s="27">
        <v>3850</v>
      </c>
      <c r="E310" s="27"/>
      <c r="F310" s="27"/>
      <c r="G310" s="43"/>
      <c r="H310" s="11"/>
      <c r="I310" s="11"/>
      <c r="J310" s="11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35" ht="12.75">
      <c r="A311" s="39"/>
      <c r="B311" s="32"/>
      <c r="C311" s="12"/>
      <c r="D311" s="28"/>
      <c r="E311" s="27"/>
      <c r="F311" s="27"/>
      <c r="G311" s="43"/>
      <c r="H311" s="25"/>
      <c r="I311" s="16"/>
      <c r="J311" s="17"/>
      <c r="K311" s="18"/>
      <c r="L311" s="18"/>
      <c r="M311" s="18"/>
      <c r="N311" s="19"/>
      <c r="O311" s="18"/>
      <c r="P311" s="18"/>
      <c r="Q311" s="19"/>
      <c r="R311" s="20"/>
      <c r="S311" s="20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</row>
    <row r="312" spans="1:24" ht="12.75">
      <c r="A312" s="70" t="s">
        <v>197</v>
      </c>
      <c r="B312" s="79" t="s">
        <v>51</v>
      </c>
      <c r="C312" s="45" t="s">
        <v>9</v>
      </c>
      <c r="D312" s="43">
        <f>D314+D313+D315</f>
        <v>50</v>
      </c>
      <c r="E312" s="43">
        <f>E314+E313+E315</f>
        <v>50</v>
      </c>
      <c r="F312" s="43">
        <f>F314+F313+F315</f>
        <v>33.2</v>
      </c>
      <c r="G312" s="43">
        <f t="shared" si="12"/>
        <v>66.4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12.75">
      <c r="A313" s="71"/>
      <c r="B313" s="80"/>
      <c r="C313" s="12" t="s">
        <v>6</v>
      </c>
      <c r="D313" s="28"/>
      <c r="E313" s="27"/>
      <c r="F313" s="27"/>
      <c r="G313" s="43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12.75">
      <c r="A314" s="71"/>
      <c r="B314" s="80"/>
      <c r="C314" s="12" t="s">
        <v>10</v>
      </c>
      <c r="D314" s="28"/>
      <c r="E314" s="27"/>
      <c r="F314" s="27"/>
      <c r="G314" s="43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12.75">
      <c r="A315" s="71"/>
      <c r="B315" s="80"/>
      <c r="C315" s="12" t="s">
        <v>16</v>
      </c>
      <c r="D315" s="27">
        <f>D321</f>
        <v>50</v>
      </c>
      <c r="E315" s="27">
        <f>E321</f>
        <v>50</v>
      </c>
      <c r="F315" s="27">
        <f>F321</f>
        <v>33.2</v>
      </c>
      <c r="G315" s="43">
        <f t="shared" si="12"/>
        <v>66.4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7" customHeight="1">
      <c r="A316" s="72"/>
      <c r="B316" s="81"/>
      <c r="C316" s="12" t="s">
        <v>13</v>
      </c>
      <c r="D316" s="28"/>
      <c r="E316" s="27"/>
      <c r="F316" s="27"/>
      <c r="G316" s="43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10.5" customHeight="1">
      <c r="A317" s="39"/>
      <c r="B317" s="32"/>
      <c r="C317" s="12"/>
      <c r="D317" s="28"/>
      <c r="E317" s="27"/>
      <c r="F317" s="27"/>
      <c r="G317" s="43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12.75" customHeight="1">
      <c r="A318" s="70" t="s">
        <v>200</v>
      </c>
      <c r="B318" s="76" t="s">
        <v>52</v>
      </c>
      <c r="C318" s="45" t="s">
        <v>9</v>
      </c>
      <c r="D318" s="43">
        <f>D319+D320+D321+D322</f>
        <v>50</v>
      </c>
      <c r="E318" s="43">
        <f>E319+E320+E321+E322</f>
        <v>50</v>
      </c>
      <c r="F318" s="43">
        <f>F319+F320+F321+F322</f>
        <v>33.2</v>
      </c>
      <c r="G318" s="43">
        <f t="shared" si="12"/>
        <v>66.4</v>
      </c>
      <c r="H318" s="11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12.75" customHeight="1">
      <c r="A319" s="71"/>
      <c r="B319" s="77"/>
      <c r="C319" s="12" t="s">
        <v>6</v>
      </c>
      <c r="D319" s="28"/>
      <c r="E319" s="27"/>
      <c r="F319" s="27"/>
      <c r="G319" s="43"/>
      <c r="H319" s="14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12.75" customHeight="1">
      <c r="A320" s="71"/>
      <c r="B320" s="77"/>
      <c r="C320" s="12" t="s">
        <v>7</v>
      </c>
      <c r="D320" s="55"/>
      <c r="E320" s="27"/>
      <c r="F320" s="27"/>
      <c r="G320" s="4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12.75" customHeight="1">
      <c r="A321" s="71"/>
      <c r="B321" s="77"/>
      <c r="C321" s="12" t="s">
        <v>16</v>
      </c>
      <c r="D321" s="55">
        <v>50</v>
      </c>
      <c r="E321" s="27">
        <v>50</v>
      </c>
      <c r="F321" s="27">
        <v>33.2</v>
      </c>
      <c r="G321" s="43">
        <f t="shared" si="12"/>
        <v>66.4</v>
      </c>
      <c r="H321" s="14"/>
      <c r="I321" s="14"/>
      <c r="J321" s="14"/>
      <c r="K321" s="14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16.5" customHeight="1">
      <c r="A322" s="72"/>
      <c r="B322" s="78"/>
      <c r="C322" s="12" t="s">
        <v>13</v>
      </c>
      <c r="D322" s="28"/>
      <c r="E322" s="27"/>
      <c r="F322" s="27"/>
      <c r="G322" s="43"/>
      <c r="H322" s="11"/>
      <c r="I322" s="11"/>
      <c r="J322" s="11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12.75">
      <c r="A323" s="37"/>
      <c r="B323" s="21"/>
      <c r="C323" s="12"/>
      <c r="D323" s="28"/>
      <c r="E323" s="27"/>
      <c r="F323" s="27"/>
      <c r="G323" s="4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12.75">
      <c r="A324" s="70" t="s">
        <v>198</v>
      </c>
      <c r="B324" s="79" t="s">
        <v>53</v>
      </c>
      <c r="C324" s="45" t="s">
        <v>9</v>
      </c>
      <c r="D324" s="43">
        <f>D325+D326+D327</f>
        <v>6637.66</v>
      </c>
      <c r="E324" s="43">
        <f>E325+E326+E327</f>
        <v>8186.0199999999995</v>
      </c>
      <c r="F324" s="43">
        <f>F325+F326+F327</f>
        <v>5063.69</v>
      </c>
      <c r="G324" s="43">
        <f t="shared" si="12"/>
        <v>61.85777703939155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12.75">
      <c r="A325" s="71"/>
      <c r="B325" s="80"/>
      <c r="C325" s="12" t="s">
        <v>6</v>
      </c>
      <c r="D325" s="28"/>
      <c r="E325" s="27"/>
      <c r="F325" s="27"/>
      <c r="G325" s="4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12.75">
      <c r="A326" s="71"/>
      <c r="B326" s="80"/>
      <c r="C326" s="12" t="s">
        <v>10</v>
      </c>
      <c r="D326" s="28"/>
      <c r="E326" s="27">
        <f>E332</f>
        <v>215.57</v>
      </c>
      <c r="F326" s="27">
        <f>F332</f>
        <v>208.12</v>
      </c>
      <c r="G326" s="43">
        <f t="shared" si="12"/>
        <v>96.54404601753491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12.75">
      <c r="A327" s="71"/>
      <c r="B327" s="80"/>
      <c r="C327" s="12" t="s">
        <v>16</v>
      </c>
      <c r="D327" s="27">
        <f>D333</f>
        <v>6637.66</v>
      </c>
      <c r="E327" s="27">
        <f>E333</f>
        <v>7970.45</v>
      </c>
      <c r="F327" s="27">
        <f>F333</f>
        <v>4855.57</v>
      </c>
      <c r="G327" s="43">
        <f>F327/E327*100</f>
        <v>60.919646945906436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12.75">
      <c r="A328" s="72"/>
      <c r="B328" s="81"/>
      <c r="C328" s="12" t="s">
        <v>13</v>
      </c>
      <c r="D328" s="28"/>
      <c r="E328" s="27"/>
      <c r="F328" s="27"/>
      <c r="G328" s="4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12.75">
      <c r="A329" s="39"/>
      <c r="B329" s="32"/>
      <c r="C329" s="12"/>
      <c r="D329" s="28"/>
      <c r="E329" s="27"/>
      <c r="F329" s="27"/>
      <c r="G329" s="4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12.75" customHeight="1">
      <c r="A330" s="70" t="s">
        <v>199</v>
      </c>
      <c r="B330" s="76" t="s">
        <v>54</v>
      </c>
      <c r="C330" s="45" t="s">
        <v>9</v>
      </c>
      <c r="D330" s="43">
        <f>D331+D332+D333</f>
        <v>6637.66</v>
      </c>
      <c r="E330" s="43">
        <f>E331+E332+E333</f>
        <v>8186.0199999999995</v>
      </c>
      <c r="F330" s="43">
        <f>F331+F332+F333</f>
        <v>5063.69</v>
      </c>
      <c r="G330" s="43">
        <f>F330/E330*100</f>
        <v>61.85777703939155</v>
      </c>
      <c r="H330" s="11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12.75" customHeight="1">
      <c r="A331" s="71"/>
      <c r="B331" s="77"/>
      <c r="C331" s="12" t="s">
        <v>6</v>
      </c>
      <c r="D331" s="28"/>
      <c r="E331" s="27"/>
      <c r="F331" s="27"/>
      <c r="G331" s="43"/>
      <c r="H331" s="14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12.75" customHeight="1">
      <c r="A332" s="71"/>
      <c r="B332" s="77"/>
      <c r="C332" s="12" t="s">
        <v>7</v>
      </c>
      <c r="D332" s="55"/>
      <c r="E332" s="27">
        <v>215.57</v>
      </c>
      <c r="F332" s="27">
        <v>208.12</v>
      </c>
      <c r="G332" s="43">
        <f>F332/E332*100</f>
        <v>96.54404601753491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12.75" customHeight="1">
      <c r="A333" s="71"/>
      <c r="B333" s="77"/>
      <c r="C333" s="12" t="s">
        <v>16</v>
      </c>
      <c r="D333" s="27">
        <v>6637.66</v>
      </c>
      <c r="E333" s="27">
        <v>7970.45</v>
      </c>
      <c r="F333" s="27">
        <v>4855.57</v>
      </c>
      <c r="G333" s="43">
        <f>F333/E333*100</f>
        <v>60.919646945906436</v>
      </c>
      <c r="H333" s="14"/>
      <c r="I333" s="14"/>
      <c r="J333" s="14"/>
      <c r="K333" s="14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16.5" customHeight="1">
      <c r="A334" s="72"/>
      <c r="B334" s="78"/>
      <c r="C334" s="12" t="s">
        <v>13</v>
      </c>
      <c r="D334" s="28"/>
      <c r="E334" s="27"/>
      <c r="F334" s="27"/>
      <c r="G334" s="43"/>
      <c r="H334" s="11"/>
      <c r="I334" s="11"/>
      <c r="J334" s="11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12.75">
      <c r="A335" s="37"/>
      <c r="B335" s="21"/>
      <c r="C335" s="12"/>
      <c r="D335" s="28"/>
      <c r="E335" s="27"/>
      <c r="F335" s="27"/>
      <c r="G335" s="43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12.75" customHeight="1">
      <c r="A336" s="70" t="s">
        <v>99</v>
      </c>
      <c r="B336" s="87" t="s">
        <v>194</v>
      </c>
      <c r="C336" s="45" t="s">
        <v>9</v>
      </c>
      <c r="D336" s="43">
        <f>D337+D338+D339</f>
        <v>825360.9400000001</v>
      </c>
      <c r="E336" s="43">
        <f>E337+E338+E339</f>
        <v>834563.2800000001</v>
      </c>
      <c r="F336" s="43">
        <f>F337+F338+F339</f>
        <v>609185.1699999999</v>
      </c>
      <c r="G336" s="43">
        <f>F336/E336*100</f>
        <v>72.9944852114749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12.75">
      <c r="A337" s="71"/>
      <c r="B337" s="88"/>
      <c r="C337" s="12" t="s">
        <v>6</v>
      </c>
      <c r="D337" s="27">
        <f aca="true" t="shared" si="15" ref="D337:F339">D343+D361+D385+D397</f>
        <v>210820.87</v>
      </c>
      <c r="E337" s="27">
        <f t="shared" si="15"/>
        <v>247801.9</v>
      </c>
      <c r="F337" s="27">
        <f t="shared" si="15"/>
        <v>182657.37</v>
      </c>
      <c r="G337" s="43">
        <f>F337/E337*100</f>
        <v>73.71104499198755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12.75">
      <c r="A338" s="71"/>
      <c r="B338" s="88"/>
      <c r="C338" s="12" t="s">
        <v>10</v>
      </c>
      <c r="D338" s="27">
        <f t="shared" si="15"/>
        <v>612506.9</v>
      </c>
      <c r="E338" s="27">
        <f t="shared" si="15"/>
        <v>585402.5900000001</v>
      </c>
      <c r="F338" s="27">
        <f t="shared" si="15"/>
        <v>425629.10000000003</v>
      </c>
      <c r="G338" s="43">
        <f>F338/E338*100</f>
        <v>72.70707497211448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12.75">
      <c r="A339" s="71"/>
      <c r="B339" s="88"/>
      <c r="C339" s="12" t="s">
        <v>16</v>
      </c>
      <c r="D339" s="27">
        <f t="shared" si="15"/>
        <v>2033.17</v>
      </c>
      <c r="E339" s="27">
        <f t="shared" si="15"/>
        <v>1358.79</v>
      </c>
      <c r="F339" s="27">
        <f t="shared" si="15"/>
        <v>898.6999999999999</v>
      </c>
      <c r="G339" s="43">
        <f>F339/E339*100</f>
        <v>66.13972725733925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15" customHeight="1">
      <c r="A340" s="72"/>
      <c r="B340" s="89"/>
      <c r="C340" s="12" t="s">
        <v>13</v>
      </c>
      <c r="D340" s="28"/>
      <c r="E340" s="27"/>
      <c r="F340" s="27"/>
      <c r="G340" s="43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15" customHeight="1">
      <c r="A341" s="40"/>
      <c r="B341" s="35"/>
      <c r="C341" s="12"/>
      <c r="D341" s="28"/>
      <c r="E341" s="27"/>
      <c r="F341" s="27"/>
      <c r="G341" s="43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15" customHeight="1">
      <c r="A342" s="70" t="s">
        <v>131</v>
      </c>
      <c r="B342" s="79" t="s">
        <v>55</v>
      </c>
      <c r="C342" s="45" t="s">
        <v>9</v>
      </c>
      <c r="D342" s="43">
        <f>D343+D344+D345</f>
        <v>782854.89</v>
      </c>
      <c r="E342" s="43">
        <f>E343+E344+E345</f>
        <v>796044.0800000001</v>
      </c>
      <c r="F342" s="43">
        <f>F343+F344+F345</f>
        <v>582609.01</v>
      </c>
      <c r="G342" s="43">
        <f>F342/E342*100</f>
        <v>73.18803375813057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15" customHeight="1">
      <c r="A343" s="71"/>
      <c r="B343" s="80"/>
      <c r="C343" s="12" t="s">
        <v>6</v>
      </c>
      <c r="D343" s="27">
        <f aca="true" t="shared" si="16" ref="D343:F345">D355+D349</f>
        <v>207640.16</v>
      </c>
      <c r="E343" s="27">
        <f t="shared" si="16"/>
        <v>247801.9</v>
      </c>
      <c r="F343" s="27">
        <f t="shared" si="16"/>
        <v>182657.37</v>
      </c>
      <c r="G343" s="43">
        <f>F343/E343*100</f>
        <v>73.71104499198755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15" customHeight="1">
      <c r="A344" s="71"/>
      <c r="B344" s="80"/>
      <c r="C344" s="12" t="s">
        <v>10</v>
      </c>
      <c r="D344" s="27">
        <f t="shared" si="16"/>
        <v>575214.73</v>
      </c>
      <c r="E344" s="27">
        <f t="shared" si="16"/>
        <v>547582.18</v>
      </c>
      <c r="F344" s="27">
        <f t="shared" si="16"/>
        <v>399628.79000000004</v>
      </c>
      <c r="G344" s="43">
        <f>F344/E344*100</f>
        <v>72.98060539515731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15" customHeight="1">
      <c r="A345" s="71"/>
      <c r="B345" s="80"/>
      <c r="C345" s="12" t="s">
        <v>16</v>
      </c>
      <c r="D345" s="27">
        <f t="shared" si="16"/>
        <v>0</v>
      </c>
      <c r="E345" s="27">
        <f t="shared" si="16"/>
        <v>660</v>
      </c>
      <c r="F345" s="27">
        <f t="shared" si="16"/>
        <v>322.85</v>
      </c>
      <c r="G345" s="43">
        <f>F345/E345*100</f>
        <v>48.91666666666667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15" customHeight="1">
      <c r="A346" s="72"/>
      <c r="B346" s="81"/>
      <c r="C346" s="12" t="s">
        <v>13</v>
      </c>
      <c r="D346" s="28"/>
      <c r="E346" s="27"/>
      <c r="F346" s="27"/>
      <c r="G346" s="43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15" customHeight="1">
      <c r="A347" s="39"/>
      <c r="B347" s="32"/>
      <c r="C347" s="12"/>
      <c r="D347" s="28"/>
      <c r="E347" s="27"/>
      <c r="F347" s="27"/>
      <c r="G347" s="43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12.75" customHeight="1">
      <c r="A348" s="70" t="s">
        <v>132</v>
      </c>
      <c r="B348" s="76" t="s">
        <v>56</v>
      </c>
      <c r="C348" s="45" t="s">
        <v>9</v>
      </c>
      <c r="D348" s="43">
        <f>D349+D350+D351</f>
        <v>442004.48</v>
      </c>
      <c r="E348" s="43">
        <f>E349+E350+E351</f>
        <v>451616.92000000004</v>
      </c>
      <c r="F348" s="43">
        <f>F349+F350+F351</f>
        <v>341890.83999999997</v>
      </c>
      <c r="G348" s="43">
        <f>F348/E348*100</f>
        <v>75.7037269551371</v>
      </c>
      <c r="H348" s="11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12.75" customHeight="1">
      <c r="A349" s="71"/>
      <c r="B349" s="77"/>
      <c r="C349" s="12" t="s">
        <v>6</v>
      </c>
      <c r="D349" s="28">
        <v>81196.66</v>
      </c>
      <c r="E349" s="27">
        <v>81826.4</v>
      </c>
      <c r="F349" s="27">
        <v>69896.9</v>
      </c>
      <c r="G349" s="43">
        <f>F349/E349*100</f>
        <v>85.42096438313307</v>
      </c>
      <c r="H349" s="14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12.75" customHeight="1">
      <c r="A350" s="71"/>
      <c r="B350" s="77"/>
      <c r="C350" s="12" t="s">
        <v>7</v>
      </c>
      <c r="D350" s="55">
        <v>360807.82</v>
      </c>
      <c r="E350" s="27">
        <v>369130.52</v>
      </c>
      <c r="F350" s="27">
        <v>271671.09</v>
      </c>
      <c r="G350" s="43">
        <f>F350/E350*100</f>
        <v>73.59756922835858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12.75" customHeight="1">
      <c r="A351" s="71"/>
      <c r="B351" s="77"/>
      <c r="C351" s="12" t="s">
        <v>16</v>
      </c>
      <c r="D351" s="55"/>
      <c r="E351" s="27">
        <v>660</v>
      </c>
      <c r="F351" s="27">
        <v>322.85</v>
      </c>
      <c r="G351" s="43">
        <f>F351/E351*100</f>
        <v>48.91666666666667</v>
      </c>
      <c r="H351" s="14"/>
      <c r="I351" s="14"/>
      <c r="J351" s="14"/>
      <c r="K351" s="14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16.5" customHeight="1">
      <c r="A352" s="72"/>
      <c r="B352" s="78"/>
      <c r="C352" s="12" t="s">
        <v>13</v>
      </c>
      <c r="D352" s="28"/>
      <c r="E352" s="27"/>
      <c r="F352" s="27"/>
      <c r="G352" s="43"/>
      <c r="H352" s="11"/>
      <c r="I352" s="11"/>
      <c r="J352" s="11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16.5" customHeight="1">
      <c r="A353" s="39"/>
      <c r="B353" s="66"/>
      <c r="C353" s="12"/>
      <c r="D353" s="28"/>
      <c r="E353" s="27"/>
      <c r="F353" s="27"/>
      <c r="G353" s="43"/>
      <c r="H353" s="11"/>
      <c r="I353" s="11"/>
      <c r="J353" s="11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12.75" customHeight="1">
      <c r="A354" s="70" t="s">
        <v>133</v>
      </c>
      <c r="B354" s="76" t="s">
        <v>57</v>
      </c>
      <c r="C354" s="45" t="s">
        <v>9</v>
      </c>
      <c r="D354" s="43">
        <f>D355+D356+D357</f>
        <v>340850.41000000003</v>
      </c>
      <c r="E354" s="43">
        <f>E355+E356+E357</f>
        <v>344427.16000000003</v>
      </c>
      <c r="F354" s="43">
        <f>F355+F356+F357</f>
        <v>240718.16999999998</v>
      </c>
      <c r="G354" s="43">
        <f>F354/E354*100</f>
        <v>69.88942741913849</v>
      </c>
      <c r="H354" s="11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12.75" customHeight="1">
      <c r="A355" s="71"/>
      <c r="B355" s="77"/>
      <c r="C355" s="12" t="s">
        <v>6</v>
      </c>
      <c r="D355" s="28">
        <v>126443.5</v>
      </c>
      <c r="E355" s="27">
        <v>165975.5</v>
      </c>
      <c r="F355" s="27">
        <v>112760.47</v>
      </c>
      <c r="G355" s="43">
        <f>F355/E355*100</f>
        <v>67.93802097297494</v>
      </c>
      <c r="H355" s="14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12.75" customHeight="1">
      <c r="A356" s="71"/>
      <c r="B356" s="77"/>
      <c r="C356" s="12" t="s">
        <v>7</v>
      </c>
      <c r="D356" s="55">
        <v>214406.91</v>
      </c>
      <c r="E356" s="27">
        <v>178451.66</v>
      </c>
      <c r="F356" s="27">
        <v>127957.7</v>
      </c>
      <c r="G356" s="43">
        <f>F356/E356*100</f>
        <v>71.70440443086939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12.75" customHeight="1">
      <c r="A357" s="71"/>
      <c r="B357" s="77"/>
      <c r="C357" s="12" t="s">
        <v>16</v>
      </c>
      <c r="D357" s="55"/>
      <c r="E357" s="27"/>
      <c r="F357" s="27"/>
      <c r="G357" s="43"/>
      <c r="H357" s="14"/>
      <c r="I357" s="14"/>
      <c r="J357" s="14"/>
      <c r="K357" s="14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16.5" customHeight="1">
      <c r="A358" s="72"/>
      <c r="B358" s="78"/>
      <c r="C358" s="12" t="s">
        <v>13</v>
      </c>
      <c r="D358" s="28"/>
      <c r="E358" s="27"/>
      <c r="F358" s="27"/>
      <c r="G358" s="43"/>
      <c r="H358" s="11"/>
      <c r="I358" s="11"/>
      <c r="J358" s="11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12.75">
      <c r="A359" s="38"/>
      <c r="B359" s="31"/>
      <c r="C359" s="12"/>
      <c r="D359" s="28"/>
      <c r="E359" s="27"/>
      <c r="F359" s="27"/>
      <c r="G359" s="43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13.5" customHeight="1">
      <c r="A360" s="70" t="s">
        <v>134</v>
      </c>
      <c r="B360" s="79" t="s">
        <v>58</v>
      </c>
      <c r="C360" s="45" t="s">
        <v>9</v>
      </c>
      <c r="D360" s="43">
        <f>D361+D363+D362</f>
        <v>4743.88</v>
      </c>
      <c r="E360" s="43">
        <f>E361+E363+E362</f>
        <v>764.29</v>
      </c>
      <c r="F360" s="43">
        <f>F361+F363+F362</f>
        <v>683.45</v>
      </c>
      <c r="G360" s="43">
        <f>F360/E360*100</f>
        <v>89.42286304936609</v>
      </c>
      <c r="H360" s="11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15.75" customHeight="1">
      <c r="A361" s="71"/>
      <c r="B361" s="80"/>
      <c r="C361" s="12" t="s">
        <v>6</v>
      </c>
      <c r="D361" s="27">
        <f aca="true" t="shared" si="17" ref="D361:F363">+D367+D373+D379</f>
        <v>3180.71</v>
      </c>
      <c r="E361" s="27">
        <f t="shared" si="17"/>
        <v>0</v>
      </c>
      <c r="F361" s="27">
        <f t="shared" si="17"/>
        <v>0</v>
      </c>
      <c r="G361" s="43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14.25" customHeight="1">
      <c r="A362" s="71"/>
      <c r="B362" s="80"/>
      <c r="C362" s="12" t="s">
        <v>10</v>
      </c>
      <c r="D362" s="27">
        <f t="shared" si="17"/>
        <v>0</v>
      </c>
      <c r="E362" s="27">
        <f t="shared" si="17"/>
        <v>395</v>
      </c>
      <c r="F362" s="27">
        <f t="shared" si="17"/>
        <v>395</v>
      </c>
      <c r="G362" s="43">
        <f>F362/E362*100</f>
        <v>100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12.75" customHeight="1">
      <c r="A363" s="71"/>
      <c r="B363" s="80"/>
      <c r="C363" s="12" t="s">
        <v>16</v>
      </c>
      <c r="D363" s="27">
        <f t="shared" si="17"/>
        <v>1563.17</v>
      </c>
      <c r="E363" s="27">
        <f t="shared" si="17"/>
        <v>369.28999999999996</v>
      </c>
      <c r="F363" s="27">
        <f t="shared" si="17"/>
        <v>288.45</v>
      </c>
      <c r="G363" s="43">
        <f>F363/E363*100</f>
        <v>78.10934495924613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13.5" customHeight="1">
      <c r="A364" s="72"/>
      <c r="B364" s="81"/>
      <c r="C364" s="12" t="s">
        <v>13</v>
      </c>
      <c r="D364" s="28"/>
      <c r="E364" s="27"/>
      <c r="F364" s="27"/>
      <c r="G364" s="43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13.5" customHeight="1">
      <c r="A365" s="39"/>
      <c r="B365" s="32"/>
      <c r="C365" s="12"/>
      <c r="D365" s="28"/>
      <c r="E365" s="27"/>
      <c r="F365" s="27"/>
      <c r="G365" s="43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12.75" customHeight="1">
      <c r="A366" s="70" t="s">
        <v>135</v>
      </c>
      <c r="B366" s="76" t="s">
        <v>59</v>
      </c>
      <c r="C366" s="45" t="s">
        <v>9</v>
      </c>
      <c r="D366" s="43">
        <f>D367+D368+D369</f>
        <v>3773.88</v>
      </c>
      <c r="E366" s="43">
        <f>E367+E368+E369</f>
        <v>564.29</v>
      </c>
      <c r="F366" s="43">
        <f>F367+F368+F369</f>
        <v>564.29</v>
      </c>
      <c r="G366" s="43">
        <f>F366/E366*100</f>
        <v>100</v>
      </c>
      <c r="H366" s="11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12.75" customHeight="1">
      <c r="A367" s="71"/>
      <c r="B367" s="77"/>
      <c r="C367" s="12" t="s">
        <v>6</v>
      </c>
      <c r="D367" s="28">
        <v>2641.71</v>
      </c>
      <c r="E367" s="27"/>
      <c r="F367" s="27"/>
      <c r="G367" s="43"/>
      <c r="H367" s="14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12.75" customHeight="1">
      <c r="A368" s="71"/>
      <c r="B368" s="77"/>
      <c r="C368" s="12" t="s">
        <v>7</v>
      </c>
      <c r="D368" s="55"/>
      <c r="E368" s="27">
        <v>395</v>
      </c>
      <c r="F368" s="27">
        <v>395</v>
      </c>
      <c r="G368" s="43">
        <f>F368/E368*100</f>
        <v>100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12.75" customHeight="1">
      <c r="A369" s="71"/>
      <c r="B369" s="77"/>
      <c r="C369" s="12" t="s">
        <v>16</v>
      </c>
      <c r="D369" s="55">
        <v>1132.17</v>
      </c>
      <c r="E369" s="27">
        <v>169.29</v>
      </c>
      <c r="F369" s="27">
        <v>169.29</v>
      </c>
      <c r="G369" s="43">
        <f>F369/E369*100</f>
        <v>100</v>
      </c>
      <c r="H369" s="14"/>
      <c r="I369" s="14"/>
      <c r="J369" s="14"/>
      <c r="K369" s="14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8" customHeight="1">
      <c r="A370" s="72"/>
      <c r="B370" s="78"/>
      <c r="C370" s="12" t="s">
        <v>13</v>
      </c>
      <c r="D370" s="28"/>
      <c r="E370" s="27"/>
      <c r="F370" s="27"/>
      <c r="G370" s="43"/>
      <c r="H370" s="11"/>
      <c r="I370" s="11"/>
      <c r="J370" s="11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16.5" customHeight="1">
      <c r="A371" s="39"/>
      <c r="B371" s="66"/>
      <c r="C371" s="12"/>
      <c r="D371" s="28"/>
      <c r="E371" s="27"/>
      <c r="F371" s="27"/>
      <c r="G371" s="43"/>
      <c r="H371" s="11"/>
      <c r="I371" s="11"/>
      <c r="J371" s="11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12.75" customHeight="1">
      <c r="A372" s="70" t="s">
        <v>136</v>
      </c>
      <c r="B372" s="76" t="s">
        <v>60</v>
      </c>
      <c r="C372" s="45" t="s">
        <v>9</v>
      </c>
      <c r="D372" s="43">
        <f>D373+D374+D375</f>
        <v>0</v>
      </c>
      <c r="E372" s="43">
        <f>E373+E374+E375</f>
        <v>0</v>
      </c>
      <c r="F372" s="43">
        <f>F373+F374+F375</f>
        <v>0</v>
      </c>
      <c r="G372" s="43"/>
      <c r="H372" s="11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12.75" customHeight="1">
      <c r="A373" s="71"/>
      <c r="B373" s="77"/>
      <c r="C373" s="12" t="s">
        <v>6</v>
      </c>
      <c r="D373" s="28">
        <v>0</v>
      </c>
      <c r="E373" s="27">
        <v>0</v>
      </c>
      <c r="F373" s="27">
        <v>0</v>
      </c>
      <c r="G373" s="43"/>
      <c r="H373" s="14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12.75" customHeight="1">
      <c r="A374" s="71"/>
      <c r="B374" s="77"/>
      <c r="C374" s="12" t="s">
        <v>7</v>
      </c>
      <c r="D374" s="55"/>
      <c r="E374" s="27"/>
      <c r="F374" s="27"/>
      <c r="G374" s="43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12.75" customHeight="1">
      <c r="A375" s="71"/>
      <c r="B375" s="77"/>
      <c r="C375" s="12" t="s">
        <v>16</v>
      </c>
      <c r="D375" s="55">
        <v>0</v>
      </c>
      <c r="E375" s="27">
        <v>0</v>
      </c>
      <c r="F375" s="27">
        <v>0</v>
      </c>
      <c r="G375" s="43"/>
      <c r="H375" s="14"/>
      <c r="I375" s="14"/>
      <c r="J375" s="14"/>
      <c r="K375" s="14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75.75" customHeight="1">
      <c r="A376" s="72"/>
      <c r="B376" s="78"/>
      <c r="C376" s="12" t="s">
        <v>13</v>
      </c>
      <c r="D376" s="28"/>
      <c r="E376" s="27"/>
      <c r="F376" s="27"/>
      <c r="G376" s="43"/>
      <c r="H376" s="11"/>
      <c r="I376" s="11"/>
      <c r="J376" s="11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16.5" customHeight="1">
      <c r="A377" s="39"/>
      <c r="B377" s="66"/>
      <c r="C377" s="12"/>
      <c r="D377" s="28"/>
      <c r="E377" s="27"/>
      <c r="F377" s="27"/>
      <c r="G377" s="43"/>
      <c r="H377" s="11"/>
      <c r="I377" s="11"/>
      <c r="J377" s="11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12.75" customHeight="1">
      <c r="A378" s="70" t="s">
        <v>137</v>
      </c>
      <c r="B378" s="76" t="s">
        <v>61</v>
      </c>
      <c r="C378" s="45" t="s">
        <v>9</v>
      </c>
      <c r="D378" s="43">
        <f>D379+D380+D381</f>
        <v>970</v>
      </c>
      <c r="E378" s="43">
        <f>E379+E380+E381</f>
        <v>200</v>
      </c>
      <c r="F378" s="43">
        <f>F379+F380+F381</f>
        <v>119.16</v>
      </c>
      <c r="G378" s="43">
        <f>F378/E378*100</f>
        <v>59.58</v>
      </c>
      <c r="H378" s="11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12.75" customHeight="1">
      <c r="A379" s="71"/>
      <c r="B379" s="77"/>
      <c r="C379" s="12" t="s">
        <v>6</v>
      </c>
      <c r="D379" s="28">
        <v>539</v>
      </c>
      <c r="E379" s="27"/>
      <c r="F379" s="27"/>
      <c r="G379" s="43"/>
      <c r="H379" s="14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12.75" customHeight="1">
      <c r="A380" s="71"/>
      <c r="B380" s="77"/>
      <c r="C380" s="12" t="s">
        <v>7</v>
      </c>
      <c r="D380" s="55"/>
      <c r="E380" s="27"/>
      <c r="F380" s="27"/>
      <c r="G380" s="43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12.75" customHeight="1">
      <c r="A381" s="71"/>
      <c r="B381" s="77"/>
      <c r="C381" s="12" t="s">
        <v>16</v>
      </c>
      <c r="D381" s="55">
        <v>431</v>
      </c>
      <c r="E381" s="27">
        <v>200</v>
      </c>
      <c r="F381" s="27">
        <v>119.16</v>
      </c>
      <c r="G381" s="43">
        <f>F381/E381*100</f>
        <v>59.58</v>
      </c>
      <c r="H381" s="14"/>
      <c r="I381" s="14"/>
      <c r="J381" s="14"/>
      <c r="K381" s="14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57.75" customHeight="1">
      <c r="A382" s="72"/>
      <c r="B382" s="78"/>
      <c r="C382" s="12" t="s">
        <v>13</v>
      </c>
      <c r="D382" s="28"/>
      <c r="E382" s="27"/>
      <c r="F382" s="27"/>
      <c r="G382" s="43"/>
      <c r="H382" s="11"/>
      <c r="I382" s="11"/>
      <c r="J382" s="11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12.75">
      <c r="A383" s="37"/>
      <c r="B383" s="21"/>
      <c r="C383" s="12"/>
      <c r="D383" s="28"/>
      <c r="E383" s="27"/>
      <c r="F383" s="27"/>
      <c r="G383" s="43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12.75" customHeight="1">
      <c r="A384" s="70" t="s">
        <v>138</v>
      </c>
      <c r="B384" s="73" t="s">
        <v>62</v>
      </c>
      <c r="C384" s="45" t="s">
        <v>9</v>
      </c>
      <c r="D384" s="43">
        <f>D385+D386+D387</f>
        <v>450</v>
      </c>
      <c r="E384" s="43">
        <f>E385+E386+E387</f>
        <v>309.5</v>
      </c>
      <c r="F384" s="43">
        <f>F385+F386+F387</f>
        <v>277</v>
      </c>
      <c r="G384" s="43">
        <f>F384/E384*100</f>
        <v>89.49919224555735</v>
      </c>
      <c r="H384" s="11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12.75">
      <c r="A385" s="71"/>
      <c r="B385" s="74"/>
      <c r="C385" s="12" t="s">
        <v>6</v>
      </c>
      <c r="D385" s="28"/>
      <c r="E385" s="27"/>
      <c r="F385" s="27"/>
      <c r="G385" s="43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12.75">
      <c r="A386" s="71"/>
      <c r="B386" s="74"/>
      <c r="C386" s="12" t="s">
        <v>10</v>
      </c>
      <c r="D386" s="28"/>
      <c r="E386" s="27"/>
      <c r="F386" s="27"/>
      <c r="G386" s="43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12.75">
      <c r="A387" s="71"/>
      <c r="B387" s="74"/>
      <c r="C387" s="12" t="s">
        <v>16</v>
      </c>
      <c r="D387" s="27">
        <f>D393</f>
        <v>450</v>
      </c>
      <c r="E387" s="27">
        <f>E393</f>
        <v>309.5</v>
      </c>
      <c r="F387" s="27">
        <f>F393</f>
        <v>277</v>
      </c>
      <c r="G387" s="43">
        <f>F387/E387*100</f>
        <v>89.49919224555735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13.5" customHeight="1">
      <c r="A388" s="72"/>
      <c r="B388" s="75"/>
      <c r="C388" s="12" t="s">
        <v>13</v>
      </c>
      <c r="D388" s="28"/>
      <c r="E388" s="27"/>
      <c r="F388" s="27"/>
      <c r="G388" s="43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13.5" customHeight="1">
      <c r="A389" s="39"/>
      <c r="B389" s="49"/>
      <c r="C389" s="12"/>
      <c r="D389" s="28"/>
      <c r="E389" s="27"/>
      <c r="F389" s="27"/>
      <c r="G389" s="43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12.75" customHeight="1">
      <c r="A390" s="70" t="s">
        <v>139</v>
      </c>
      <c r="B390" s="76" t="s">
        <v>63</v>
      </c>
      <c r="C390" s="45" t="s">
        <v>9</v>
      </c>
      <c r="D390" s="43">
        <f>D391+D392+D393</f>
        <v>450</v>
      </c>
      <c r="E390" s="43">
        <f>E391+E392+E393</f>
        <v>309.5</v>
      </c>
      <c r="F390" s="43">
        <f>F391+F392+F393</f>
        <v>277</v>
      </c>
      <c r="G390" s="43">
        <f>F390/E390*100</f>
        <v>89.49919224555735</v>
      </c>
      <c r="H390" s="11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12.75" customHeight="1">
      <c r="A391" s="71"/>
      <c r="B391" s="77"/>
      <c r="C391" s="12" t="s">
        <v>6</v>
      </c>
      <c r="D391" s="28"/>
      <c r="E391" s="27"/>
      <c r="F391" s="27"/>
      <c r="G391" s="43"/>
      <c r="H391" s="14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12.75" customHeight="1">
      <c r="A392" s="71"/>
      <c r="B392" s="77"/>
      <c r="C392" s="12" t="s">
        <v>7</v>
      </c>
      <c r="D392" s="55"/>
      <c r="E392" s="27"/>
      <c r="F392" s="27"/>
      <c r="G392" s="43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12.75" customHeight="1">
      <c r="A393" s="71"/>
      <c r="B393" s="77"/>
      <c r="C393" s="12" t="s">
        <v>16</v>
      </c>
      <c r="D393" s="55">
        <v>450</v>
      </c>
      <c r="E393" s="27">
        <v>309.5</v>
      </c>
      <c r="F393" s="27">
        <v>277</v>
      </c>
      <c r="G393" s="43">
        <f>F393/E393*100</f>
        <v>89.49919224555735</v>
      </c>
      <c r="H393" s="14"/>
      <c r="I393" s="14"/>
      <c r="J393" s="14"/>
      <c r="K393" s="14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16.5" customHeight="1">
      <c r="A394" s="72"/>
      <c r="B394" s="78"/>
      <c r="C394" s="12" t="s">
        <v>13</v>
      </c>
      <c r="D394" s="28"/>
      <c r="E394" s="27"/>
      <c r="F394" s="27"/>
      <c r="G394" s="43"/>
      <c r="H394" s="11"/>
      <c r="I394" s="11"/>
      <c r="J394" s="11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12.75">
      <c r="A395" s="37"/>
      <c r="B395" s="21"/>
      <c r="C395" s="12"/>
      <c r="D395" s="28"/>
      <c r="E395" s="27"/>
      <c r="F395" s="27"/>
      <c r="G395" s="43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12.75" customHeight="1">
      <c r="A396" s="70" t="s">
        <v>140</v>
      </c>
      <c r="B396" s="79" t="s">
        <v>64</v>
      </c>
      <c r="C396" s="45" t="s">
        <v>9</v>
      </c>
      <c r="D396" s="43">
        <f>D397+D398+D399</f>
        <v>37312.17</v>
      </c>
      <c r="E396" s="43">
        <f>E397+E398+E399</f>
        <v>37445.41</v>
      </c>
      <c r="F396" s="43">
        <f>F397+F398+F399</f>
        <v>25615.710000000003</v>
      </c>
      <c r="G396" s="43">
        <f>F396/E396*100</f>
        <v>68.40814401551485</v>
      </c>
      <c r="H396" s="9"/>
      <c r="I396" s="22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12.75">
      <c r="A397" s="71"/>
      <c r="B397" s="80"/>
      <c r="C397" s="12" t="s">
        <v>6</v>
      </c>
      <c r="D397" s="28"/>
      <c r="E397" s="27"/>
      <c r="F397" s="27"/>
      <c r="G397" s="43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12.75" customHeight="1">
      <c r="A398" s="71"/>
      <c r="B398" s="80"/>
      <c r="C398" s="12" t="s">
        <v>10</v>
      </c>
      <c r="D398" s="27">
        <f aca="true" t="shared" si="18" ref="D398:F399">D404</f>
        <v>37292.17</v>
      </c>
      <c r="E398" s="27">
        <f t="shared" si="18"/>
        <v>37425.41</v>
      </c>
      <c r="F398" s="27">
        <f t="shared" si="18"/>
        <v>25605.31</v>
      </c>
      <c r="G398" s="43">
        <f>F398/E398*100</f>
        <v>68.4169124666904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12.75" customHeight="1">
      <c r="A399" s="71"/>
      <c r="B399" s="80"/>
      <c r="C399" s="12" t="s">
        <v>16</v>
      </c>
      <c r="D399" s="27">
        <f t="shared" si="18"/>
        <v>20</v>
      </c>
      <c r="E399" s="27">
        <f t="shared" si="18"/>
        <v>20</v>
      </c>
      <c r="F399" s="27">
        <f t="shared" si="18"/>
        <v>10.4</v>
      </c>
      <c r="G399" s="43">
        <f>F399/E399*100</f>
        <v>52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53.25" customHeight="1">
      <c r="A400" s="72"/>
      <c r="B400" s="81"/>
      <c r="C400" s="12" t="s">
        <v>13</v>
      </c>
      <c r="D400" s="28"/>
      <c r="E400" s="27"/>
      <c r="F400" s="27"/>
      <c r="G400" s="43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13.5" customHeight="1">
      <c r="A401" s="39"/>
      <c r="B401" s="32"/>
      <c r="C401" s="12"/>
      <c r="D401" s="28"/>
      <c r="E401" s="27"/>
      <c r="F401" s="27"/>
      <c r="G401" s="43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12.75" customHeight="1">
      <c r="A402" s="70" t="s">
        <v>141</v>
      </c>
      <c r="B402" s="76" t="s">
        <v>65</v>
      </c>
      <c r="C402" s="45" t="s">
        <v>9</v>
      </c>
      <c r="D402" s="43">
        <f>D403+D404+D405</f>
        <v>37312.17</v>
      </c>
      <c r="E402" s="43">
        <f>E403+E404+E405</f>
        <v>37445.41</v>
      </c>
      <c r="F402" s="43">
        <f>F403+F404+F405</f>
        <v>25615.710000000003</v>
      </c>
      <c r="G402" s="43">
        <f>F402/E402*100</f>
        <v>68.40814401551485</v>
      </c>
      <c r="H402" s="11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12.75" customHeight="1">
      <c r="A403" s="71"/>
      <c r="B403" s="77"/>
      <c r="C403" s="12" t="s">
        <v>6</v>
      </c>
      <c r="D403" s="28"/>
      <c r="E403" s="27"/>
      <c r="F403" s="27"/>
      <c r="G403" s="43"/>
      <c r="H403" s="14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12.75" customHeight="1">
      <c r="A404" s="71"/>
      <c r="B404" s="77"/>
      <c r="C404" s="12" t="s">
        <v>7</v>
      </c>
      <c r="D404" s="55">
        <v>37292.17</v>
      </c>
      <c r="E404" s="27">
        <v>37425.41</v>
      </c>
      <c r="F404" s="27">
        <v>25605.31</v>
      </c>
      <c r="G404" s="43">
        <f>F404/E404*100</f>
        <v>68.4169124666904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12.75" customHeight="1">
      <c r="A405" s="71"/>
      <c r="B405" s="77"/>
      <c r="C405" s="12" t="s">
        <v>16</v>
      </c>
      <c r="D405" s="55">
        <v>20</v>
      </c>
      <c r="E405" s="27">
        <v>20</v>
      </c>
      <c r="F405" s="27">
        <v>10.4</v>
      </c>
      <c r="G405" s="43">
        <f>F405/E405*100</f>
        <v>52</v>
      </c>
      <c r="H405" s="14"/>
      <c r="I405" s="14"/>
      <c r="J405" s="14"/>
      <c r="K405" s="14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16.5" customHeight="1">
      <c r="A406" s="72"/>
      <c r="B406" s="78"/>
      <c r="C406" s="12" t="s">
        <v>13</v>
      </c>
      <c r="D406" s="28"/>
      <c r="E406" s="27"/>
      <c r="F406" s="27"/>
      <c r="G406" s="43"/>
      <c r="H406" s="11"/>
      <c r="I406" s="11"/>
      <c r="J406" s="11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12.75">
      <c r="A407" s="40"/>
      <c r="B407" s="33"/>
      <c r="C407" s="12"/>
      <c r="D407" s="28"/>
      <c r="E407" s="27"/>
      <c r="F407" s="27"/>
      <c r="G407" s="43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12.75" customHeight="1">
      <c r="A408" s="70" t="s">
        <v>100</v>
      </c>
      <c r="B408" s="87" t="s">
        <v>66</v>
      </c>
      <c r="C408" s="45" t="s">
        <v>9</v>
      </c>
      <c r="D408" s="43">
        <f>D409+D411+D410</f>
        <v>86583.34999999999</v>
      </c>
      <c r="E408" s="43">
        <f>E409+E411+E410</f>
        <v>89878.46999999999</v>
      </c>
      <c r="F408" s="43">
        <f>F409+F411+F410</f>
        <v>52728.32</v>
      </c>
      <c r="G408" s="43">
        <f>F408/E408*100</f>
        <v>58.66624120326037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12.75" customHeight="1">
      <c r="A409" s="71"/>
      <c r="B409" s="88"/>
      <c r="C409" s="12" t="s">
        <v>6</v>
      </c>
      <c r="D409" s="28"/>
      <c r="E409" s="27"/>
      <c r="F409" s="27"/>
      <c r="G409" s="43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13.5" customHeight="1">
      <c r="A410" s="71"/>
      <c r="B410" s="88"/>
      <c r="C410" s="12" t="s">
        <v>10</v>
      </c>
      <c r="D410" s="28"/>
      <c r="E410" s="27">
        <f>E416+E434+E446</f>
        <v>2597.29</v>
      </c>
      <c r="F410" s="27">
        <f>F416+F434+F446</f>
        <v>1836.49</v>
      </c>
      <c r="G410" s="43">
        <f>F410/E410*100</f>
        <v>70.70793018877369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12.75">
      <c r="A411" s="71"/>
      <c r="B411" s="88"/>
      <c r="C411" s="12" t="s">
        <v>16</v>
      </c>
      <c r="D411" s="27">
        <f>D417+D435+D447</f>
        <v>86583.34999999999</v>
      </c>
      <c r="E411" s="27">
        <f>E417+E435+E447</f>
        <v>87281.18</v>
      </c>
      <c r="F411" s="27">
        <f>F417+F435+F447</f>
        <v>50891.83</v>
      </c>
      <c r="G411" s="43">
        <f>F411/E411*100</f>
        <v>58.30790784450899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12.75">
      <c r="A412" s="72"/>
      <c r="B412" s="89"/>
      <c r="C412" s="12" t="s">
        <v>13</v>
      </c>
      <c r="D412" s="28"/>
      <c r="E412" s="27"/>
      <c r="F412" s="27"/>
      <c r="G412" s="43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12.75">
      <c r="A413" s="37"/>
      <c r="B413" s="21"/>
      <c r="C413" s="12"/>
      <c r="D413" s="28"/>
      <c r="E413" s="27"/>
      <c r="F413" s="27"/>
      <c r="G413" s="43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12.75" customHeight="1">
      <c r="A414" s="70" t="s">
        <v>187</v>
      </c>
      <c r="B414" s="79" t="s">
        <v>207</v>
      </c>
      <c r="C414" s="45" t="s">
        <v>9</v>
      </c>
      <c r="D414" s="43">
        <f>D415+D417+D416</f>
        <v>160</v>
      </c>
      <c r="E414" s="43">
        <f>E415+E417+E416</f>
        <v>160</v>
      </c>
      <c r="F414" s="43">
        <f>F415+F417+F416</f>
        <v>101.58999999999999</v>
      </c>
      <c r="G414" s="43">
        <f>F414/E414*100</f>
        <v>63.49374999999999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12.75">
      <c r="A415" s="71"/>
      <c r="B415" s="80"/>
      <c r="C415" s="12" t="s">
        <v>6</v>
      </c>
      <c r="D415" s="28"/>
      <c r="E415" s="27"/>
      <c r="F415" s="27"/>
      <c r="G415" s="43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12.75">
      <c r="A416" s="71"/>
      <c r="B416" s="80"/>
      <c r="C416" s="12" t="s">
        <v>10</v>
      </c>
      <c r="D416" s="28"/>
      <c r="E416" s="27"/>
      <c r="F416" s="27"/>
      <c r="G416" s="43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12.75">
      <c r="A417" s="71"/>
      <c r="B417" s="80"/>
      <c r="C417" s="12" t="s">
        <v>16</v>
      </c>
      <c r="D417" s="27">
        <f>D429+D423</f>
        <v>160</v>
      </c>
      <c r="E417" s="27">
        <f>E429+E423</f>
        <v>160</v>
      </c>
      <c r="F417" s="27">
        <f>F429+F423</f>
        <v>101.58999999999999</v>
      </c>
      <c r="G417" s="43">
        <f>F417/E417*100</f>
        <v>63.49374999999999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12.75">
      <c r="A418" s="72"/>
      <c r="B418" s="81"/>
      <c r="C418" s="12" t="s">
        <v>13</v>
      </c>
      <c r="D418" s="28"/>
      <c r="E418" s="27"/>
      <c r="F418" s="27"/>
      <c r="G418" s="43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12.75">
      <c r="A419" s="39"/>
      <c r="B419" s="32"/>
      <c r="C419" s="12"/>
      <c r="D419" s="28"/>
      <c r="E419" s="27"/>
      <c r="F419" s="27"/>
      <c r="G419" s="43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12.75" customHeight="1">
      <c r="A420" s="70" t="s">
        <v>188</v>
      </c>
      <c r="B420" s="76" t="s">
        <v>67</v>
      </c>
      <c r="C420" s="45" t="s">
        <v>9</v>
      </c>
      <c r="D420" s="43">
        <f>D421+D422+D423</f>
        <v>150</v>
      </c>
      <c r="E420" s="43">
        <f>E421+E422+E423</f>
        <v>150</v>
      </c>
      <c r="F420" s="43">
        <f>F421+F422+F423</f>
        <v>99.71</v>
      </c>
      <c r="G420" s="43">
        <f>F420/E420*100</f>
        <v>66.47333333333333</v>
      </c>
      <c r="H420" s="11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12.75" customHeight="1">
      <c r="A421" s="71"/>
      <c r="B421" s="77"/>
      <c r="C421" s="12" t="s">
        <v>6</v>
      </c>
      <c r="D421" s="28"/>
      <c r="E421" s="27"/>
      <c r="F421" s="27"/>
      <c r="G421" s="43"/>
      <c r="H421" s="14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12.75" customHeight="1">
      <c r="A422" s="71"/>
      <c r="B422" s="77"/>
      <c r="C422" s="12" t="s">
        <v>7</v>
      </c>
      <c r="D422" s="55"/>
      <c r="E422" s="27"/>
      <c r="F422" s="27"/>
      <c r="G422" s="43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12.75" customHeight="1">
      <c r="A423" s="71"/>
      <c r="B423" s="77"/>
      <c r="C423" s="12" t="s">
        <v>16</v>
      </c>
      <c r="D423" s="55">
        <v>150</v>
      </c>
      <c r="E423" s="27">
        <v>150</v>
      </c>
      <c r="F423" s="27">
        <v>99.71</v>
      </c>
      <c r="G423" s="43">
        <f>F423/E423*100</f>
        <v>66.47333333333333</v>
      </c>
      <c r="H423" s="14"/>
      <c r="I423" s="14"/>
      <c r="J423" s="14"/>
      <c r="K423" s="14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16.5" customHeight="1">
      <c r="A424" s="72"/>
      <c r="B424" s="78"/>
      <c r="C424" s="12" t="s">
        <v>13</v>
      </c>
      <c r="D424" s="28"/>
      <c r="E424" s="27"/>
      <c r="F424" s="27"/>
      <c r="G424" s="43"/>
      <c r="H424" s="11"/>
      <c r="I424" s="11"/>
      <c r="J424" s="11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16.5" customHeight="1">
      <c r="A425" s="39"/>
      <c r="B425" s="66"/>
      <c r="C425" s="12"/>
      <c r="D425" s="28"/>
      <c r="E425" s="27"/>
      <c r="F425" s="27"/>
      <c r="G425" s="43"/>
      <c r="H425" s="11"/>
      <c r="I425" s="11"/>
      <c r="J425" s="11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12.75" customHeight="1">
      <c r="A426" s="70" t="s">
        <v>189</v>
      </c>
      <c r="B426" s="76" t="s">
        <v>68</v>
      </c>
      <c r="C426" s="45" t="s">
        <v>9</v>
      </c>
      <c r="D426" s="43">
        <f>D427+D428+D429</f>
        <v>10</v>
      </c>
      <c r="E426" s="43">
        <f>E427+E428+E429</f>
        <v>10</v>
      </c>
      <c r="F426" s="43">
        <f>F427+F428+F429</f>
        <v>1.88</v>
      </c>
      <c r="G426" s="43">
        <f>F426/E426*100</f>
        <v>18.8</v>
      </c>
      <c r="H426" s="11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12.75" customHeight="1">
      <c r="A427" s="71"/>
      <c r="B427" s="77"/>
      <c r="C427" s="12" t="s">
        <v>6</v>
      </c>
      <c r="D427" s="28"/>
      <c r="E427" s="27"/>
      <c r="F427" s="27"/>
      <c r="G427" s="43"/>
      <c r="H427" s="14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12.75" customHeight="1">
      <c r="A428" s="71"/>
      <c r="B428" s="77"/>
      <c r="C428" s="12" t="s">
        <v>7</v>
      </c>
      <c r="D428" s="55"/>
      <c r="E428" s="27"/>
      <c r="F428" s="27"/>
      <c r="G428" s="43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12.75" customHeight="1">
      <c r="A429" s="71"/>
      <c r="B429" s="77"/>
      <c r="C429" s="12" t="s">
        <v>16</v>
      </c>
      <c r="D429" s="55">
        <v>10</v>
      </c>
      <c r="E429" s="27">
        <v>10</v>
      </c>
      <c r="F429" s="27">
        <v>1.88</v>
      </c>
      <c r="G429" s="43">
        <f>F429/E429*100</f>
        <v>18.8</v>
      </c>
      <c r="H429" s="14"/>
      <c r="I429" s="14"/>
      <c r="J429" s="14"/>
      <c r="K429" s="14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16.5" customHeight="1">
      <c r="A430" s="72"/>
      <c r="B430" s="78"/>
      <c r="C430" s="12" t="s">
        <v>13</v>
      </c>
      <c r="D430" s="28"/>
      <c r="E430" s="27"/>
      <c r="F430" s="27"/>
      <c r="G430" s="43"/>
      <c r="H430" s="11"/>
      <c r="I430" s="11"/>
      <c r="J430" s="11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12.75">
      <c r="A431" s="40"/>
      <c r="B431" s="33"/>
      <c r="C431" s="12"/>
      <c r="D431" s="28"/>
      <c r="E431" s="27"/>
      <c r="F431" s="27"/>
      <c r="G431" s="43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12.75">
      <c r="A432" s="70" t="s">
        <v>190</v>
      </c>
      <c r="B432" s="79" t="s">
        <v>208</v>
      </c>
      <c r="C432" s="45" t="s">
        <v>9</v>
      </c>
      <c r="D432" s="44">
        <f>D433+D434+D435</f>
        <v>4911.2</v>
      </c>
      <c r="E432" s="44">
        <f>E433+E434+E435</f>
        <v>4911.2</v>
      </c>
      <c r="F432" s="44">
        <f>F433+F434+F435</f>
        <v>2091.8</v>
      </c>
      <c r="G432" s="43">
        <f>F432/E432*100</f>
        <v>42.5924417657599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12.75">
      <c r="A433" s="71"/>
      <c r="B433" s="80"/>
      <c r="C433" s="12" t="s">
        <v>6</v>
      </c>
      <c r="D433" s="28"/>
      <c r="E433" s="27"/>
      <c r="F433" s="27"/>
      <c r="G433" s="43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12.75">
      <c r="A434" s="71"/>
      <c r="B434" s="80"/>
      <c r="C434" s="12" t="s">
        <v>10</v>
      </c>
      <c r="D434" s="28"/>
      <c r="E434" s="27"/>
      <c r="F434" s="27"/>
      <c r="G434" s="43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12.75">
      <c r="A435" s="71"/>
      <c r="B435" s="80"/>
      <c r="C435" s="12" t="s">
        <v>16</v>
      </c>
      <c r="D435" s="27">
        <f>D441</f>
        <v>4911.2</v>
      </c>
      <c r="E435" s="27">
        <f>E441</f>
        <v>4911.2</v>
      </c>
      <c r="F435" s="27">
        <f>F441</f>
        <v>2091.8</v>
      </c>
      <c r="G435" s="43">
        <f>F435/E435*100</f>
        <v>42.5924417657599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12.75">
      <c r="A436" s="72"/>
      <c r="B436" s="81"/>
      <c r="C436" s="12" t="s">
        <v>13</v>
      </c>
      <c r="D436" s="28"/>
      <c r="E436" s="27"/>
      <c r="F436" s="27"/>
      <c r="G436" s="43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12.75">
      <c r="A437" s="39"/>
      <c r="B437" s="32"/>
      <c r="C437" s="12"/>
      <c r="D437" s="28"/>
      <c r="E437" s="27"/>
      <c r="F437" s="27"/>
      <c r="G437" s="43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12.75" customHeight="1">
      <c r="A438" s="70" t="s">
        <v>191</v>
      </c>
      <c r="B438" s="76" t="s">
        <v>69</v>
      </c>
      <c r="C438" s="45" t="s">
        <v>9</v>
      </c>
      <c r="D438" s="43">
        <f>D439+D440+D441</f>
        <v>4911.2</v>
      </c>
      <c r="E438" s="43">
        <f>E439+E440+E441</f>
        <v>4911.2</v>
      </c>
      <c r="F438" s="43">
        <f>F439+F440+F441</f>
        <v>2091.8</v>
      </c>
      <c r="G438" s="43">
        <f>F438/E438*100</f>
        <v>42.5924417657599</v>
      </c>
      <c r="H438" s="11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12.75" customHeight="1">
      <c r="A439" s="71"/>
      <c r="B439" s="90"/>
      <c r="C439" s="12" t="s">
        <v>6</v>
      </c>
      <c r="D439" s="28"/>
      <c r="E439" s="27"/>
      <c r="F439" s="27"/>
      <c r="G439" s="43"/>
      <c r="H439" s="14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12.75" customHeight="1">
      <c r="A440" s="71"/>
      <c r="B440" s="90"/>
      <c r="C440" s="12" t="s">
        <v>7</v>
      </c>
      <c r="D440" s="55"/>
      <c r="E440" s="27"/>
      <c r="F440" s="27"/>
      <c r="G440" s="43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12.75" customHeight="1">
      <c r="A441" s="71"/>
      <c r="B441" s="90"/>
      <c r="C441" s="12" t="s">
        <v>16</v>
      </c>
      <c r="D441" s="27">
        <v>4911.2</v>
      </c>
      <c r="E441" s="27">
        <v>4911.2</v>
      </c>
      <c r="F441" s="27">
        <v>2091.8</v>
      </c>
      <c r="G441" s="43">
        <f>F441/E441*100</f>
        <v>42.5924417657599</v>
      </c>
      <c r="H441" s="14"/>
      <c r="I441" s="14"/>
      <c r="J441" s="14"/>
      <c r="K441" s="14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16.5" customHeight="1">
      <c r="A442" s="72"/>
      <c r="B442" s="91"/>
      <c r="C442" s="12" t="s">
        <v>13</v>
      </c>
      <c r="D442" s="28"/>
      <c r="E442" s="27"/>
      <c r="F442" s="27"/>
      <c r="G442" s="43"/>
      <c r="H442" s="11"/>
      <c r="I442" s="11"/>
      <c r="J442" s="11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16.5" customHeight="1">
      <c r="A443" s="39"/>
      <c r="B443" s="48"/>
      <c r="C443" s="12"/>
      <c r="D443" s="28"/>
      <c r="E443" s="27"/>
      <c r="F443" s="27"/>
      <c r="G443" s="43"/>
      <c r="H443" s="11"/>
      <c r="I443" s="11"/>
      <c r="J443" s="11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12.75" customHeight="1">
      <c r="A444" s="70" t="s">
        <v>192</v>
      </c>
      <c r="B444" s="76" t="s">
        <v>70</v>
      </c>
      <c r="C444" s="45" t="s">
        <v>9</v>
      </c>
      <c r="D444" s="43">
        <f>D445+D446+D447</f>
        <v>81512.15</v>
      </c>
      <c r="E444" s="43">
        <f>E445+E446+E447</f>
        <v>84807.26999999999</v>
      </c>
      <c r="F444" s="43">
        <f>F445+F446+F447</f>
        <v>50534.93</v>
      </c>
      <c r="G444" s="43">
        <f>F444/E444*100</f>
        <v>59.58796928612371</v>
      </c>
      <c r="H444" s="11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12.75" customHeight="1">
      <c r="A445" s="71"/>
      <c r="B445" s="90"/>
      <c r="C445" s="12" t="s">
        <v>6</v>
      </c>
      <c r="D445" s="28"/>
      <c r="E445" s="27"/>
      <c r="F445" s="27"/>
      <c r="G445" s="43"/>
      <c r="H445" s="14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12.75" customHeight="1">
      <c r="A446" s="71"/>
      <c r="B446" s="90"/>
      <c r="C446" s="12" t="s">
        <v>7</v>
      </c>
      <c r="D446" s="55"/>
      <c r="E446" s="27">
        <f>E452</f>
        <v>2597.29</v>
      </c>
      <c r="F446" s="27">
        <f>F452</f>
        <v>1836.49</v>
      </c>
      <c r="G446" s="43">
        <f>F446/E446*100</f>
        <v>70.70793018877369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12.75" customHeight="1">
      <c r="A447" s="71"/>
      <c r="B447" s="90"/>
      <c r="C447" s="12" t="s">
        <v>16</v>
      </c>
      <c r="D447" s="27">
        <f>D453</f>
        <v>81512.15</v>
      </c>
      <c r="E447" s="27">
        <f>E453</f>
        <v>82209.98</v>
      </c>
      <c r="F447" s="27">
        <f>F453</f>
        <v>48698.44</v>
      </c>
      <c r="G447" s="43">
        <f>F447/E447*100</f>
        <v>59.23665228966119</v>
      </c>
      <c r="H447" s="14"/>
      <c r="I447" s="14"/>
      <c r="J447" s="14"/>
      <c r="K447" s="14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16.5" customHeight="1">
      <c r="A448" s="72"/>
      <c r="B448" s="91"/>
      <c r="C448" s="12" t="s">
        <v>13</v>
      </c>
      <c r="D448" s="28"/>
      <c r="E448" s="27"/>
      <c r="F448" s="27"/>
      <c r="G448" s="43"/>
      <c r="H448" s="11"/>
      <c r="I448" s="11"/>
      <c r="J448" s="11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16.5" customHeight="1">
      <c r="A449" s="39"/>
      <c r="B449" s="48"/>
      <c r="C449" s="12"/>
      <c r="D449" s="28"/>
      <c r="E449" s="27"/>
      <c r="F449" s="27"/>
      <c r="G449" s="43"/>
      <c r="H449" s="11"/>
      <c r="I449" s="11"/>
      <c r="J449" s="11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12.75" customHeight="1">
      <c r="A450" s="70" t="s">
        <v>193</v>
      </c>
      <c r="B450" s="76" t="s">
        <v>72</v>
      </c>
      <c r="C450" s="45" t="s">
        <v>9</v>
      </c>
      <c r="D450" s="43">
        <f>D452+D453</f>
        <v>81512.15</v>
      </c>
      <c r="E450" s="43">
        <f>E452+E453</f>
        <v>84807.26999999999</v>
      </c>
      <c r="F450" s="43">
        <f>F452+F453</f>
        <v>50534.93</v>
      </c>
      <c r="G450" s="43">
        <f>F450/E450*100</f>
        <v>59.58796928612371</v>
      </c>
      <c r="H450" s="11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12.75" customHeight="1">
      <c r="A451" s="71"/>
      <c r="B451" s="90"/>
      <c r="C451" s="12" t="s">
        <v>6</v>
      </c>
      <c r="D451" s="28"/>
      <c r="E451" s="27"/>
      <c r="F451" s="27"/>
      <c r="G451" s="43"/>
      <c r="H451" s="14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12.75" customHeight="1">
      <c r="A452" s="71"/>
      <c r="B452" s="90"/>
      <c r="C452" s="12" t="s">
        <v>7</v>
      </c>
      <c r="D452" s="55"/>
      <c r="E452" s="27">
        <v>2597.29</v>
      </c>
      <c r="F452" s="27">
        <v>1836.49</v>
      </c>
      <c r="G452" s="43">
        <f>F452/E452*100</f>
        <v>70.70793018877369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12.75" customHeight="1">
      <c r="A453" s="71"/>
      <c r="B453" s="90"/>
      <c r="C453" s="12" t="s">
        <v>16</v>
      </c>
      <c r="D453" s="57">
        <v>81512.15</v>
      </c>
      <c r="E453" s="27">
        <v>82209.98</v>
      </c>
      <c r="F453" s="27">
        <v>48698.44</v>
      </c>
      <c r="G453" s="43">
        <f>F453/E453*100</f>
        <v>59.23665228966119</v>
      </c>
      <c r="H453" s="14"/>
      <c r="I453" s="14"/>
      <c r="J453" s="14"/>
      <c r="K453" s="14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16.5" customHeight="1">
      <c r="A454" s="72"/>
      <c r="B454" s="91"/>
      <c r="C454" s="12" t="s">
        <v>13</v>
      </c>
      <c r="D454" s="28"/>
      <c r="E454" s="27"/>
      <c r="F454" s="27"/>
      <c r="G454" s="43"/>
      <c r="H454" s="11"/>
      <c r="I454" s="11"/>
      <c r="J454" s="11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12.75">
      <c r="A455" s="37"/>
      <c r="B455" s="21"/>
      <c r="C455" s="12"/>
      <c r="D455" s="28"/>
      <c r="E455" s="27"/>
      <c r="F455" s="27"/>
      <c r="G455" s="43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12.75" customHeight="1">
      <c r="A456" s="70" t="s">
        <v>101</v>
      </c>
      <c r="B456" s="86" t="s">
        <v>71</v>
      </c>
      <c r="C456" s="45" t="s">
        <v>9</v>
      </c>
      <c r="D456" s="43">
        <f>D457+D458+D459</f>
        <v>248001.56</v>
      </c>
      <c r="E456" s="43">
        <f>E457+E458+E459</f>
        <v>267579.26</v>
      </c>
      <c r="F456" s="43">
        <f>F457+F458+F459</f>
        <v>187607.07</v>
      </c>
      <c r="G456" s="43">
        <f aca="true" t="shared" si="19" ref="G456:G513">F456/E456*100</f>
        <v>70.1127097817671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12.75">
      <c r="A457" s="71"/>
      <c r="B457" s="74"/>
      <c r="C457" s="12" t="s">
        <v>6</v>
      </c>
      <c r="D457" s="27">
        <f aca="true" t="shared" si="20" ref="D457:F459">D463+D481+D505+D547</f>
        <v>248.4</v>
      </c>
      <c r="E457" s="27">
        <f t="shared" si="20"/>
        <v>790.91</v>
      </c>
      <c r="F457" s="27">
        <f t="shared" si="20"/>
        <v>128</v>
      </c>
      <c r="G457" s="43">
        <f t="shared" si="19"/>
        <v>16.18388944380524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12.75">
      <c r="A458" s="71"/>
      <c r="B458" s="74"/>
      <c r="C458" s="12" t="s">
        <v>10</v>
      </c>
      <c r="D458" s="27">
        <f t="shared" si="20"/>
        <v>36686.77</v>
      </c>
      <c r="E458" s="27">
        <f t="shared" si="20"/>
        <v>47200.28</v>
      </c>
      <c r="F458" s="27">
        <f t="shared" si="20"/>
        <v>35521.009999999995</v>
      </c>
      <c r="G458" s="43">
        <f t="shared" si="19"/>
        <v>75.25593068515694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12.75">
      <c r="A459" s="71"/>
      <c r="B459" s="74"/>
      <c r="C459" s="12" t="s">
        <v>16</v>
      </c>
      <c r="D459" s="27">
        <f t="shared" si="20"/>
        <v>211066.39</v>
      </c>
      <c r="E459" s="27">
        <f t="shared" si="20"/>
        <v>219588.06999999998</v>
      </c>
      <c r="F459" s="27">
        <f t="shared" si="20"/>
        <v>151958.06</v>
      </c>
      <c r="G459" s="43">
        <f t="shared" si="19"/>
        <v>69.2014188202483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38.25" customHeight="1">
      <c r="A460" s="72"/>
      <c r="B460" s="75"/>
      <c r="C460" s="12" t="s">
        <v>13</v>
      </c>
      <c r="D460" s="28">
        <f>D466+D484+D508+D550</f>
        <v>7962.67</v>
      </c>
      <c r="E460" s="27"/>
      <c r="F460" s="27"/>
      <c r="G460" s="43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14.25" customHeight="1">
      <c r="A461" s="37"/>
      <c r="B461" s="21"/>
      <c r="C461" s="12"/>
      <c r="D461" s="28"/>
      <c r="E461" s="27"/>
      <c r="F461" s="27"/>
      <c r="G461" s="43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12.75">
      <c r="A462" s="70" t="s">
        <v>113</v>
      </c>
      <c r="B462" s="73" t="s">
        <v>73</v>
      </c>
      <c r="C462" s="45" t="s">
        <v>9</v>
      </c>
      <c r="D462" s="43">
        <f>D463+D464+D465</f>
        <v>28800.29</v>
      </c>
      <c r="E462" s="43">
        <f>E463+E464+E465+D466</f>
        <v>28927.97</v>
      </c>
      <c r="F462" s="43">
        <f>F463+F464+F465</f>
        <v>19483.71</v>
      </c>
      <c r="G462" s="43">
        <f t="shared" si="19"/>
        <v>67.35249656301497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12.75">
      <c r="A463" s="71"/>
      <c r="B463" s="74"/>
      <c r="C463" s="12" t="s">
        <v>6</v>
      </c>
      <c r="D463" s="28"/>
      <c r="E463" s="27"/>
      <c r="F463" s="27"/>
      <c r="G463" s="43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12.75">
      <c r="A464" s="71"/>
      <c r="B464" s="74"/>
      <c r="C464" s="12" t="s">
        <v>10</v>
      </c>
      <c r="D464" s="27">
        <f aca="true" t="shared" si="21" ref="D464:F465">+D470+D476</f>
        <v>1287.88</v>
      </c>
      <c r="E464" s="27">
        <f t="shared" si="21"/>
        <v>2108.7000000000003</v>
      </c>
      <c r="F464" s="27">
        <f t="shared" si="21"/>
        <v>1105.96</v>
      </c>
      <c r="G464" s="43">
        <f t="shared" si="19"/>
        <v>52.447479489733006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12.75">
      <c r="A465" s="71"/>
      <c r="B465" s="74"/>
      <c r="C465" s="12" t="s">
        <v>16</v>
      </c>
      <c r="D465" s="27">
        <f t="shared" si="21"/>
        <v>27512.41</v>
      </c>
      <c r="E465" s="27">
        <f t="shared" si="21"/>
        <v>26819.27</v>
      </c>
      <c r="F465" s="27">
        <f t="shared" si="21"/>
        <v>18377.75</v>
      </c>
      <c r="G465" s="43">
        <f t="shared" si="19"/>
        <v>68.52442292426304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63.75" customHeight="1">
      <c r="A466" s="72"/>
      <c r="B466" s="75"/>
      <c r="C466" s="12" t="s">
        <v>13</v>
      </c>
      <c r="D466" s="27"/>
      <c r="E466" s="27"/>
      <c r="F466" s="27"/>
      <c r="G466" s="43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14.25" customHeight="1">
      <c r="A467" s="39"/>
      <c r="B467" s="49"/>
      <c r="C467" s="12"/>
      <c r="D467" s="27"/>
      <c r="E467" s="27"/>
      <c r="F467" s="27"/>
      <c r="G467" s="43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12.75" customHeight="1">
      <c r="A468" s="70" t="s">
        <v>114</v>
      </c>
      <c r="B468" s="76" t="s">
        <v>74</v>
      </c>
      <c r="C468" s="45" t="s">
        <v>9</v>
      </c>
      <c r="D468" s="43">
        <f>D469+D470+D471</f>
        <v>26717.41</v>
      </c>
      <c r="E468" s="43">
        <f>E469+E470+E471</f>
        <v>26717.41</v>
      </c>
      <c r="F468" s="43">
        <f>F469+F470+F471</f>
        <v>17965.35</v>
      </c>
      <c r="G468" s="43">
        <f t="shared" si="19"/>
        <v>67.24210917151025</v>
      </c>
      <c r="H468" s="11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12.75" customHeight="1">
      <c r="A469" s="71"/>
      <c r="B469" s="90"/>
      <c r="C469" s="12" t="s">
        <v>6</v>
      </c>
      <c r="D469" s="28"/>
      <c r="E469" s="27"/>
      <c r="F469" s="27"/>
      <c r="G469" s="43"/>
      <c r="H469" s="14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12.75" customHeight="1">
      <c r="A470" s="71"/>
      <c r="B470" s="90"/>
      <c r="C470" s="12" t="s">
        <v>7</v>
      </c>
      <c r="D470" s="55"/>
      <c r="E470" s="27">
        <v>820.82</v>
      </c>
      <c r="F470" s="27">
        <v>108.6</v>
      </c>
      <c r="G470" s="43">
        <f t="shared" si="19"/>
        <v>13.230671767257132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12.75" customHeight="1">
      <c r="A471" s="71"/>
      <c r="B471" s="90"/>
      <c r="C471" s="12" t="s">
        <v>16</v>
      </c>
      <c r="D471" s="55">
        <v>26717.41</v>
      </c>
      <c r="E471" s="27">
        <v>25896.59</v>
      </c>
      <c r="F471" s="27">
        <v>17856.75</v>
      </c>
      <c r="G471" s="43">
        <f t="shared" si="19"/>
        <v>68.95405920238919</v>
      </c>
      <c r="H471" s="14"/>
      <c r="I471" s="14"/>
      <c r="J471" s="14"/>
      <c r="K471" s="14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7.75" customHeight="1">
      <c r="A472" s="72"/>
      <c r="B472" s="91"/>
      <c r="C472" s="12" t="s">
        <v>13</v>
      </c>
      <c r="D472" s="28"/>
      <c r="E472" s="27"/>
      <c r="F472" s="27"/>
      <c r="G472" s="43"/>
      <c r="H472" s="11"/>
      <c r="I472" s="11"/>
      <c r="J472" s="11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16.5" customHeight="1">
      <c r="A473" s="39"/>
      <c r="B473" s="48"/>
      <c r="C473" s="12"/>
      <c r="D473" s="28"/>
      <c r="E473" s="27"/>
      <c r="F473" s="27"/>
      <c r="G473" s="43"/>
      <c r="H473" s="11"/>
      <c r="I473" s="11"/>
      <c r="J473" s="11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12.75" customHeight="1">
      <c r="A474" s="70" t="s">
        <v>115</v>
      </c>
      <c r="B474" s="76" t="s">
        <v>75</v>
      </c>
      <c r="C474" s="45" t="s">
        <v>9</v>
      </c>
      <c r="D474" s="43">
        <f>D475+D476+D477</f>
        <v>2082.88</v>
      </c>
      <c r="E474" s="43">
        <f>E475+E476+E477</f>
        <v>2210.56</v>
      </c>
      <c r="F474" s="43">
        <f>F475+F476+F477</f>
        <v>1518.3600000000001</v>
      </c>
      <c r="G474" s="43">
        <f t="shared" si="19"/>
        <v>68.68666763173134</v>
      </c>
      <c r="H474" s="11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12.75" customHeight="1">
      <c r="A475" s="71"/>
      <c r="B475" s="90"/>
      <c r="C475" s="12" t="s">
        <v>6</v>
      </c>
      <c r="D475" s="28"/>
      <c r="E475" s="27"/>
      <c r="F475" s="27"/>
      <c r="G475" s="43"/>
      <c r="H475" s="14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12.75" customHeight="1">
      <c r="A476" s="71"/>
      <c r="B476" s="90"/>
      <c r="C476" s="12" t="s">
        <v>7</v>
      </c>
      <c r="D476" s="55">
        <v>1287.88</v>
      </c>
      <c r="E476" s="27">
        <v>1287.88</v>
      </c>
      <c r="F476" s="27">
        <v>997.36</v>
      </c>
      <c r="G476" s="43">
        <f t="shared" si="19"/>
        <v>77.44199770164921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12.75" customHeight="1">
      <c r="A477" s="71"/>
      <c r="B477" s="90"/>
      <c r="C477" s="12" t="s">
        <v>16</v>
      </c>
      <c r="D477" s="55">
        <v>795</v>
      </c>
      <c r="E477" s="27">
        <v>922.68</v>
      </c>
      <c r="F477" s="27">
        <v>521</v>
      </c>
      <c r="G477" s="43">
        <f t="shared" si="19"/>
        <v>56.46594702388694</v>
      </c>
      <c r="H477" s="14"/>
      <c r="I477" s="14"/>
      <c r="J477" s="14"/>
      <c r="K477" s="14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38.25" customHeight="1">
      <c r="A478" s="72"/>
      <c r="B478" s="91"/>
      <c r="C478" s="12" t="s">
        <v>13</v>
      </c>
      <c r="D478" s="28"/>
      <c r="E478" s="27"/>
      <c r="F478" s="27"/>
      <c r="G478" s="43"/>
      <c r="H478" s="11"/>
      <c r="I478" s="11"/>
      <c r="J478" s="11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16.5" customHeight="1">
      <c r="A479" s="39"/>
      <c r="B479" s="48"/>
      <c r="C479" s="12"/>
      <c r="D479" s="28"/>
      <c r="E479" s="27"/>
      <c r="F479" s="27"/>
      <c r="G479" s="43"/>
      <c r="H479" s="11"/>
      <c r="I479" s="11"/>
      <c r="J479" s="11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12.75">
      <c r="A480" s="70" t="s">
        <v>116</v>
      </c>
      <c r="B480" s="73" t="s">
        <v>76</v>
      </c>
      <c r="C480" s="45" t="s">
        <v>9</v>
      </c>
      <c r="D480" s="43">
        <f>D481+D482+D483+D484</f>
        <v>50517.65</v>
      </c>
      <c r="E480" s="43">
        <f>E481+E482+E483</f>
        <v>53138.64</v>
      </c>
      <c r="F480" s="43">
        <f>F481+F482+F483</f>
        <v>46020.009999999995</v>
      </c>
      <c r="G480" s="43">
        <f t="shared" si="19"/>
        <v>86.6036654306546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12.75">
      <c r="A481" s="71"/>
      <c r="B481" s="74"/>
      <c r="C481" s="12" t="s">
        <v>6</v>
      </c>
      <c r="D481" s="27">
        <f aca="true" t="shared" si="22" ref="D481:F483">D499+D493+D487</f>
        <v>0</v>
      </c>
      <c r="E481" s="27">
        <f t="shared" si="22"/>
        <v>542.51</v>
      </c>
      <c r="F481" s="27">
        <f t="shared" si="22"/>
        <v>0</v>
      </c>
      <c r="G481" s="43">
        <f t="shared" si="19"/>
        <v>0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12.75">
      <c r="A482" s="71"/>
      <c r="B482" s="74"/>
      <c r="C482" s="12" t="s">
        <v>10</v>
      </c>
      <c r="D482" s="27">
        <f t="shared" si="22"/>
        <v>32915.58</v>
      </c>
      <c r="E482" s="27">
        <f t="shared" si="22"/>
        <v>35038.22</v>
      </c>
      <c r="F482" s="27">
        <f t="shared" si="22"/>
        <v>29970.87</v>
      </c>
      <c r="G482" s="43">
        <f t="shared" si="19"/>
        <v>85.53765002902544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12.75">
      <c r="A483" s="71"/>
      <c r="B483" s="74"/>
      <c r="C483" s="12" t="s">
        <v>16</v>
      </c>
      <c r="D483" s="27">
        <f t="shared" si="22"/>
        <v>9639.4</v>
      </c>
      <c r="E483" s="27">
        <f t="shared" si="22"/>
        <v>17557.91</v>
      </c>
      <c r="F483" s="27">
        <f t="shared" si="22"/>
        <v>16049.14</v>
      </c>
      <c r="G483" s="43">
        <f t="shared" si="19"/>
        <v>91.40689296163382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14.25" customHeight="1">
      <c r="A484" s="72"/>
      <c r="B484" s="75"/>
      <c r="C484" s="12" t="s">
        <v>13</v>
      </c>
      <c r="D484" s="27">
        <f>D502+D496+D490</f>
        <v>7962.67</v>
      </c>
      <c r="E484" s="27"/>
      <c r="F484" s="27"/>
      <c r="G484" s="43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14.25" customHeight="1">
      <c r="A485" s="39"/>
      <c r="B485" s="49"/>
      <c r="C485" s="12"/>
      <c r="D485" s="27"/>
      <c r="E485" s="27"/>
      <c r="F485" s="27"/>
      <c r="G485" s="43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12.75" customHeight="1">
      <c r="A486" s="70" t="s">
        <v>117</v>
      </c>
      <c r="B486" s="76" t="s">
        <v>77</v>
      </c>
      <c r="C486" s="45" t="s">
        <v>9</v>
      </c>
      <c r="D486" s="43">
        <f>D487+D488+D489</f>
        <v>1000</v>
      </c>
      <c r="E486" s="43">
        <f>E487+E488+E489</f>
        <v>1000</v>
      </c>
      <c r="F486" s="43">
        <f>F487+F488+F489</f>
        <v>1000</v>
      </c>
      <c r="G486" s="43">
        <f t="shared" si="19"/>
        <v>100</v>
      </c>
      <c r="H486" s="11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12.75" customHeight="1">
      <c r="A487" s="71"/>
      <c r="B487" s="90"/>
      <c r="C487" s="12" t="s">
        <v>6</v>
      </c>
      <c r="D487" s="28"/>
      <c r="E487" s="27"/>
      <c r="F487" s="27"/>
      <c r="G487" s="43"/>
      <c r="H487" s="14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12.75" customHeight="1">
      <c r="A488" s="71"/>
      <c r="B488" s="90"/>
      <c r="C488" s="12" t="s">
        <v>7</v>
      </c>
      <c r="D488" s="55"/>
      <c r="E488" s="27"/>
      <c r="F488" s="27"/>
      <c r="G488" s="43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12.75" customHeight="1">
      <c r="A489" s="71"/>
      <c r="B489" s="90"/>
      <c r="C489" s="12" t="s">
        <v>16</v>
      </c>
      <c r="D489" s="55">
        <v>1000</v>
      </c>
      <c r="E489" s="27">
        <v>1000</v>
      </c>
      <c r="F489" s="27">
        <v>1000</v>
      </c>
      <c r="G489" s="43">
        <f t="shared" si="19"/>
        <v>100</v>
      </c>
      <c r="H489" s="14"/>
      <c r="I489" s="14"/>
      <c r="J489" s="14"/>
      <c r="K489" s="14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16.5" customHeight="1">
      <c r="A490" s="72"/>
      <c r="B490" s="91"/>
      <c r="C490" s="12" t="s">
        <v>13</v>
      </c>
      <c r="D490" s="28"/>
      <c r="E490" s="27"/>
      <c r="F490" s="27"/>
      <c r="G490" s="43"/>
      <c r="H490" s="11"/>
      <c r="I490" s="11"/>
      <c r="J490" s="11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16.5" customHeight="1">
      <c r="A491" s="39"/>
      <c r="B491" s="48"/>
      <c r="C491" s="12"/>
      <c r="D491" s="28"/>
      <c r="E491" s="27"/>
      <c r="F491" s="27"/>
      <c r="G491" s="43"/>
      <c r="H491" s="11"/>
      <c r="I491" s="11"/>
      <c r="J491" s="11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12.75" customHeight="1">
      <c r="A492" s="70" t="s">
        <v>118</v>
      </c>
      <c r="B492" s="76" t="s">
        <v>78</v>
      </c>
      <c r="C492" s="45" t="s">
        <v>9</v>
      </c>
      <c r="D492" s="43">
        <f>D493+D494+D495+D496</f>
        <v>49354.65</v>
      </c>
      <c r="E492" s="43">
        <f>E494+E495+E493</f>
        <v>49061.740000000005</v>
      </c>
      <c r="F492" s="43">
        <f>F494+F495+F493</f>
        <v>45020.009999999995</v>
      </c>
      <c r="G492" s="43">
        <f t="shared" si="19"/>
        <v>91.7619513698454</v>
      </c>
      <c r="H492" s="11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12.75" customHeight="1">
      <c r="A493" s="71"/>
      <c r="B493" s="90"/>
      <c r="C493" s="12" t="s">
        <v>6</v>
      </c>
      <c r="D493" s="28"/>
      <c r="E493" s="27"/>
      <c r="F493" s="27"/>
      <c r="G493" s="43"/>
      <c r="H493" s="14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12.75" customHeight="1">
      <c r="A494" s="71"/>
      <c r="B494" s="90"/>
      <c r="C494" s="12" t="s">
        <v>7</v>
      </c>
      <c r="D494" s="55">
        <v>32915.58</v>
      </c>
      <c r="E494" s="27">
        <v>32676.68</v>
      </c>
      <c r="F494" s="27">
        <v>29970.87</v>
      </c>
      <c r="G494" s="43">
        <f t="shared" si="19"/>
        <v>91.71944640642806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12.75" customHeight="1">
      <c r="A495" s="71"/>
      <c r="B495" s="90"/>
      <c r="C495" s="12" t="s">
        <v>16</v>
      </c>
      <c r="D495" s="55">
        <v>8476.4</v>
      </c>
      <c r="E495" s="27">
        <v>16385.06</v>
      </c>
      <c r="F495" s="27">
        <v>15049.14</v>
      </c>
      <c r="G495" s="43">
        <f t="shared" si="19"/>
        <v>91.84671890124295</v>
      </c>
      <c r="H495" s="14"/>
      <c r="I495" s="14"/>
      <c r="J495" s="14"/>
      <c r="K495" s="14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16.5" customHeight="1">
      <c r="A496" s="72"/>
      <c r="B496" s="91"/>
      <c r="C496" s="12" t="s">
        <v>13</v>
      </c>
      <c r="D496" s="28">
        <v>7962.67</v>
      </c>
      <c r="E496" s="27"/>
      <c r="F496" s="50"/>
      <c r="G496" s="43"/>
      <c r="H496" s="11"/>
      <c r="I496" s="11"/>
      <c r="J496" s="11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16.5" customHeight="1">
      <c r="A497" s="39"/>
      <c r="B497" s="48"/>
      <c r="C497" s="12"/>
      <c r="D497" s="28"/>
      <c r="E497" s="27"/>
      <c r="F497" s="50"/>
      <c r="G497" s="43"/>
      <c r="H497" s="11"/>
      <c r="I497" s="11"/>
      <c r="J497" s="11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12.75" customHeight="1">
      <c r="A498" s="70" t="s">
        <v>119</v>
      </c>
      <c r="B498" s="76" t="s">
        <v>79</v>
      </c>
      <c r="C498" s="45" t="s">
        <v>9</v>
      </c>
      <c r="D498" s="43">
        <f>D499+D500+D501</f>
        <v>163</v>
      </c>
      <c r="E498" s="43">
        <f>E499+E500+E501</f>
        <v>3076.9</v>
      </c>
      <c r="F498" s="43">
        <f>F499+F500+F501</f>
        <v>0</v>
      </c>
      <c r="G498" s="43">
        <f t="shared" si="19"/>
        <v>0</v>
      </c>
      <c r="H498" s="11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12.75" customHeight="1">
      <c r="A499" s="71"/>
      <c r="B499" s="90"/>
      <c r="C499" s="12" t="s">
        <v>6</v>
      </c>
      <c r="D499" s="28"/>
      <c r="E499" s="27">
        <v>542.51</v>
      </c>
      <c r="F499" s="27"/>
      <c r="G499" s="43">
        <f t="shared" si="19"/>
        <v>0</v>
      </c>
      <c r="H499" s="14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12.75" customHeight="1">
      <c r="A500" s="71"/>
      <c r="B500" s="90"/>
      <c r="C500" s="12" t="s">
        <v>7</v>
      </c>
      <c r="D500" s="55"/>
      <c r="E500" s="27">
        <v>2361.54</v>
      </c>
      <c r="F500" s="27"/>
      <c r="G500" s="43">
        <f t="shared" si="19"/>
        <v>0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12.75" customHeight="1">
      <c r="A501" s="71"/>
      <c r="B501" s="90"/>
      <c r="C501" s="12" t="s">
        <v>16</v>
      </c>
      <c r="D501" s="55">
        <v>163</v>
      </c>
      <c r="E501" s="27">
        <v>172.85</v>
      </c>
      <c r="F501" s="27"/>
      <c r="G501" s="43">
        <f t="shared" si="19"/>
        <v>0</v>
      </c>
      <c r="H501" s="14"/>
      <c r="I501" s="14"/>
      <c r="J501" s="14"/>
      <c r="K501" s="14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16.5" customHeight="1">
      <c r="A502" s="72"/>
      <c r="B502" s="91"/>
      <c r="C502" s="12" t="s">
        <v>13</v>
      </c>
      <c r="D502" s="28"/>
      <c r="E502" s="27"/>
      <c r="F502" s="27"/>
      <c r="G502" s="43"/>
      <c r="H502" s="11"/>
      <c r="I502" s="11"/>
      <c r="J502" s="11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16.5" customHeight="1">
      <c r="A503" s="39"/>
      <c r="B503" s="48"/>
      <c r="C503" s="12"/>
      <c r="D503" s="28"/>
      <c r="E503" s="27"/>
      <c r="F503" s="27"/>
      <c r="G503" s="43"/>
      <c r="H503" s="11"/>
      <c r="I503" s="11"/>
      <c r="J503" s="11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12.75">
      <c r="A504" s="70" t="s">
        <v>120</v>
      </c>
      <c r="B504" s="73" t="s">
        <v>80</v>
      </c>
      <c r="C504" s="45" t="s">
        <v>9</v>
      </c>
      <c r="D504" s="43">
        <f>D505+D506+D508+D507</f>
        <v>27812.49</v>
      </c>
      <c r="E504" s="43">
        <f>E505+E506+E508+E507</f>
        <v>28263.79</v>
      </c>
      <c r="F504" s="43">
        <f>F505+F506+F508+F507</f>
        <v>17898.74</v>
      </c>
      <c r="G504" s="43">
        <f t="shared" si="19"/>
        <v>63.32745891474569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12.75">
      <c r="A505" s="71"/>
      <c r="B505" s="74"/>
      <c r="C505" s="12" t="s">
        <v>6</v>
      </c>
      <c r="D505" s="27"/>
      <c r="E505" s="27"/>
      <c r="F505" s="27"/>
      <c r="G505" s="43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12.75">
      <c r="A506" s="71"/>
      <c r="B506" s="74"/>
      <c r="C506" s="12" t="s">
        <v>10</v>
      </c>
      <c r="D506" s="27">
        <f aca="true" t="shared" si="23" ref="D506:F507">D512+D518+D524+D530+D536+D542</f>
        <v>95</v>
      </c>
      <c r="E506" s="27">
        <f t="shared" si="23"/>
        <v>990.85</v>
      </c>
      <c r="F506" s="27">
        <f t="shared" si="23"/>
        <v>764.39</v>
      </c>
      <c r="G506" s="43">
        <f t="shared" si="19"/>
        <v>77.1448756118484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12.75">
      <c r="A507" s="71"/>
      <c r="B507" s="74"/>
      <c r="C507" s="12" t="s">
        <v>16</v>
      </c>
      <c r="D507" s="27">
        <f t="shared" si="23"/>
        <v>27717.49</v>
      </c>
      <c r="E507" s="27">
        <f t="shared" si="23"/>
        <v>27272.940000000002</v>
      </c>
      <c r="F507" s="27">
        <f t="shared" si="23"/>
        <v>17134.350000000002</v>
      </c>
      <c r="G507" s="43">
        <f t="shared" si="19"/>
        <v>62.8254599614123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14.25" customHeight="1">
      <c r="A508" s="72"/>
      <c r="B508" s="75"/>
      <c r="C508" s="12" t="s">
        <v>13</v>
      </c>
      <c r="D508" s="28"/>
      <c r="E508" s="27"/>
      <c r="F508" s="27"/>
      <c r="G508" s="43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14.25" customHeight="1">
      <c r="A509" s="39"/>
      <c r="B509" s="49"/>
      <c r="C509" s="12"/>
      <c r="D509" s="28"/>
      <c r="E509" s="27"/>
      <c r="F509" s="27"/>
      <c r="G509" s="43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12.75" customHeight="1">
      <c r="A510" s="70" t="s">
        <v>121</v>
      </c>
      <c r="B510" s="76" t="s">
        <v>81</v>
      </c>
      <c r="C510" s="45" t="s">
        <v>9</v>
      </c>
      <c r="D510" s="43">
        <f>D511+D512+D513</f>
        <v>25936.09</v>
      </c>
      <c r="E510" s="43">
        <f>E511+E512+E513</f>
        <v>26387.39</v>
      </c>
      <c r="F510" s="43">
        <f>F511+F512+F513</f>
        <v>16973.33</v>
      </c>
      <c r="G510" s="43">
        <f t="shared" si="19"/>
        <v>64.32364095122709</v>
      </c>
      <c r="H510" s="11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12.75" customHeight="1">
      <c r="A511" s="71"/>
      <c r="B511" s="90"/>
      <c r="C511" s="12" t="s">
        <v>6</v>
      </c>
      <c r="D511" s="28"/>
      <c r="E511" s="27"/>
      <c r="F511" s="27"/>
      <c r="G511" s="43"/>
      <c r="H511" s="14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12.75" customHeight="1">
      <c r="A512" s="71"/>
      <c r="B512" s="90"/>
      <c r="C512" s="12" t="s">
        <v>7</v>
      </c>
      <c r="D512" s="55"/>
      <c r="E512" s="27">
        <v>895.85</v>
      </c>
      <c r="F512" s="27">
        <v>711.74</v>
      </c>
      <c r="G512" s="43">
        <f t="shared" si="19"/>
        <v>79.44856839872746</v>
      </c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12.75" customHeight="1">
      <c r="A513" s="71"/>
      <c r="B513" s="90"/>
      <c r="C513" s="12" t="s">
        <v>16</v>
      </c>
      <c r="D513" s="55">
        <v>25936.09</v>
      </c>
      <c r="E513" s="27">
        <v>25491.54</v>
      </c>
      <c r="F513" s="27">
        <v>16261.59</v>
      </c>
      <c r="G513" s="43">
        <f t="shared" si="19"/>
        <v>63.79210514547179</v>
      </c>
      <c r="H513" s="14"/>
      <c r="I513" s="14"/>
      <c r="J513" s="14"/>
      <c r="K513" s="14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16.5" customHeight="1">
      <c r="A514" s="72"/>
      <c r="B514" s="91"/>
      <c r="C514" s="12" t="s">
        <v>13</v>
      </c>
      <c r="D514" s="28"/>
      <c r="E514" s="27"/>
      <c r="F514" s="27"/>
      <c r="G514" s="43"/>
      <c r="H514" s="11"/>
      <c r="I514" s="11"/>
      <c r="J514" s="11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16.5" customHeight="1">
      <c r="A515" s="39"/>
      <c r="B515" s="48"/>
      <c r="C515" s="12"/>
      <c r="D515" s="28"/>
      <c r="E515" s="27"/>
      <c r="F515" s="27"/>
      <c r="G515" s="43"/>
      <c r="H515" s="11"/>
      <c r="I515" s="11"/>
      <c r="J515" s="11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12.75" customHeight="1">
      <c r="A516" s="70" t="s">
        <v>122</v>
      </c>
      <c r="B516" s="76" t="s">
        <v>82</v>
      </c>
      <c r="C516" s="45" t="s">
        <v>9</v>
      </c>
      <c r="D516" s="43">
        <f>D517+D518+D519</f>
        <v>0</v>
      </c>
      <c r="E516" s="43">
        <f>E517+E518+E519</f>
        <v>0</v>
      </c>
      <c r="F516" s="43">
        <f>F517+F518+F519</f>
        <v>0</v>
      </c>
      <c r="G516" s="43"/>
      <c r="H516" s="11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12.75" customHeight="1">
      <c r="A517" s="71"/>
      <c r="B517" s="90"/>
      <c r="C517" s="12" t="s">
        <v>6</v>
      </c>
      <c r="D517" s="28"/>
      <c r="E517" s="27"/>
      <c r="F517" s="27"/>
      <c r="G517" s="43"/>
      <c r="H517" s="14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12.75" customHeight="1">
      <c r="A518" s="71"/>
      <c r="B518" s="90"/>
      <c r="C518" s="12" t="s">
        <v>7</v>
      </c>
      <c r="D518" s="55"/>
      <c r="E518" s="27"/>
      <c r="F518" s="27"/>
      <c r="G518" s="43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12.75" customHeight="1">
      <c r="A519" s="71"/>
      <c r="B519" s="90"/>
      <c r="C519" s="12" t="s">
        <v>16</v>
      </c>
      <c r="D519" s="55"/>
      <c r="E519" s="27">
        <v>0</v>
      </c>
      <c r="F519" s="27">
        <v>0</v>
      </c>
      <c r="G519" s="43"/>
      <c r="H519" s="14"/>
      <c r="I519" s="14"/>
      <c r="J519" s="14"/>
      <c r="K519" s="14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16.5" customHeight="1">
      <c r="A520" s="72"/>
      <c r="B520" s="91"/>
      <c r="C520" s="12" t="s">
        <v>13</v>
      </c>
      <c r="D520" s="28"/>
      <c r="E520" s="27"/>
      <c r="F520" s="27"/>
      <c r="G520" s="43"/>
      <c r="H520" s="11"/>
      <c r="I520" s="11"/>
      <c r="J520" s="11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16.5" customHeight="1">
      <c r="A521" s="39"/>
      <c r="B521" s="48"/>
      <c r="C521" s="12"/>
      <c r="D521" s="28"/>
      <c r="E521" s="27"/>
      <c r="F521" s="27"/>
      <c r="G521" s="43"/>
      <c r="H521" s="11"/>
      <c r="I521" s="11"/>
      <c r="J521" s="11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12.75" customHeight="1">
      <c r="A522" s="70" t="s">
        <v>123</v>
      </c>
      <c r="B522" s="76" t="s">
        <v>83</v>
      </c>
      <c r="C522" s="45" t="s">
        <v>9</v>
      </c>
      <c r="D522" s="43">
        <f>D523+D524+D525</f>
        <v>400</v>
      </c>
      <c r="E522" s="43">
        <f>E523+E524+E525</f>
        <v>410</v>
      </c>
      <c r="F522" s="43">
        <f>F523+F524+F525</f>
        <v>226</v>
      </c>
      <c r="G522" s="43">
        <f>F522/E522*100</f>
        <v>55.1219512195122</v>
      </c>
      <c r="H522" s="11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12.75" customHeight="1">
      <c r="A523" s="71"/>
      <c r="B523" s="90"/>
      <c r="C523" s="12" t="s">
        <v>6</v>
      </c>
      <c r="D523" s="28"/>
      <c r="E523" s="27"/>
      <c r="F523" s="27"/>
      <c r="G523" s="43"/>
      <c r="H523" s="14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12.75" customHeight="1">
      <c r="A524" s="71"/>
      <c r="B524" s="90"/>
      <c r="C524" s="12" t="s">
        <v>7</v>
      </c>
      <c r="D524" s="55"/>
      <c r="E524" s="27"/>
      <c r="F524" s="27"/>
      <c r="G524" s="43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12.75" customHeight="1">
      <c r="A525" s="71"/>
      <c r="B525" s="90"/>
      <c r="C525" s="12" t="s">
        <v>16</v>
      </c>
      <c r="D525" s="55">
        <v>400</v>
      </c>
      <c r="E525" s="27">
        <v>410</v>
      </c>
      <c r="F525" s="27">
        <v>226</v>
      </c>
      <c r="G525" s="43">
        <f>F525/E525*100</f>
        <v>55.1219512195122</v>
      </c>
      <c r="H525" s="14"/>
      <c r="I525" s="14"/>
      <c r="J525" s="14"/>
      <c r="K525" s="14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37.5" customHeight="1">
      <c r="A526" s="72"/>
      <c r="B526" s="91"/>
      <c r="C526" s="12" t="s">
        <v>13</v>
      </c>
      <c r="D526" s="28"/>
      <c r="E526" s="27"/>
      <c r="F526" s="27"/>
      <c r="G526" s="43"/>
      <c r="H526" s="11"/>
      <c r="I526" s="11"/>
      <c r="J526" s="11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16.5" customHeight="1">
      <c r="A527" s="39"/>
      <c r="B527" s="48"/>
      <c r="C527" s="12"/>
      <c r="D527" s="28"/>
      <c r="E527" s="27"/>
      <c r="F527" s="27"/>
      <c r="G527" s="43"/>
      <c r="H527" s="11"/>
      <c r="I527" s="11"/>
      <c r="J527" s="11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12.75">
      <c r="A528" s="70" t="s">
        <v>124</v>
      </c>
      <c r="B528" s="73" t="s">
        <v>85</v>
      </c>
      <c r="C528" s="45" t="s">
        <v>9</v>
      </c>
      <c r="D528" s="43">
        <f>D529+D530+D531</f>
        <v>105</v>
      </c>
      <c r="E528" s="43">
        <f>E529+E530+E531</f>
        <v>105</v>
      </c>
      <c r="F528" s="43">
        <f>F529+F530+F531</f>
        <v>62.65</v>
      </c>
      <c r="G528" s="43">
        <f>F528/E528*100</f>
        <v>59.66666666666667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12.75">
      <c r="A529" s="71"/>
      <c r="B529" s="74"/>
      <c r="C529" s="12" t="s">
        <v>6</v>
      </c>
      <c r="D529" s="28"/>
      <c r="E529" s="27"/>
      <c r="F529" s="27"/>
      <c r="G529" s="43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12.75">
      <c r="A530" s="71"/>
      <c r="B530" s="74"/>
      <c r="C530" s="12" t="s">
        <v>10</v>
      </c>
      <c r="D530" s="28">
        <v>95</v>
      </c>
      <c r="E530" s="27">
        <v>95</v>
      </c>
      <c r="F530" s="27">
        <v>52.65</v>
      </c>
      <c r="G530" s="43">
        <f>F530/E530*100</f>
        <v>55.421052631578945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12.75">
      <c r="A531" s="71"/>
      <c r="B531" s="74"/>
      <c r="C531" s="12" t="s">
        <v>16</v>
      </c>
      <c r="D531" s="28">
        <v>10</v>
      </c>
      <c r="E531" s="27">
        <v>10</v>
      </c>
      <c r="F531" s="27">
        <v>10</v>
      </c>
      <c r="G531" s="43">
        <f>F531/E531*100</f>
        <v>100</v>
      </c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17.25" customHeight="1">
      <c r="A532" s="72"/>
      <c r="B532" s="75"/>
      <c r="C532" s="12" t="s">
        <v>13</v>
      </c>
      <c r="D532" s="28"/>
      <c r="E532" s="27"/>
      <c r="F532" s="27"/>
      <c r="G532" s="43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17.25" customHeight="1">
      <c r="A533" s="39"/>
      <c r="B533" s="49"/>
      <c r="C533" s="12"/>
      <c r="D533" s="28"/>
      <c r="E533" s="27"/>
      <c r="F533" s="27"/>
      <c r="G533" s="43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12.75" customHeight="1">
      <c r="A534" s="70" t="s">
        <v>125</v>
      </c>
      <c r="B534" s="76" t="s">
        <v>84</v>
      </c>
      <c r="C534" s="45" t="s">
        <v>9</v>
      </c>
      <c r="D534" s="43">
        <f>D535+D536+D537</f>
        <v>1371.4</v>
      </c>
      <c r="E534" s="43">
        <f>E535+E536+E537</f>
        <v>1341.4</v>
      </c>
      <c r="F534" s="43">
        <f>F535+F536+F537</f>
        <v>621.86</v>
      </c>
      <c r="G534" s="43">
        <f>F534/E534*100</f>
        <v>46.35902788131802</v>
      </c>
      <c r="H534" s="11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12.75" customHeight="1">
      <c r="A535" s="71"/>
      <c r="B535" s="90"/>
      <c r="C535" s="12" t="s">
        <v>6</v>
      </c>
      <c r="D535" s="28"/>
      <c r="E535" s="27"/>
      <c r="F535" s="27"/>
      <c r="G535" s="43"/>
      <c r="H535" s="14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12.75" customHeight="1">
      <c r="A536" s="71"/>
      <c r="B536" s="90"/>
      <c r="C536" s="12" t="s">
        <v>7</v>
      </c>
      <c r="D536" s="55"/>
      <c r="E536" s="27"/>
      <c r="F536" s="27"/>
      <c r="G536" s="43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12.75" customHeight="1">
      <c r="A537" s="71"/>
      <c r="B537" s="90"/>
      <c r="C537" s="12" t="s">
        <v>16</v>
      </c>
      <c r="D537" s="55">
        <v>1371.4</v>
      </c>
      <c r="E537" s="27">
        <v>1341.4</v>
      </c>
      <c r="F537" s="27">
        <v>621.86</v>
      </c>
      <c r="G537" s="43">
        <f>F537/E537*100</f>
        <v>46.35902788131802</v>
      </c>
      <c r="H537" s="14"/>
      <c r="I537" s="14"/>
      <c r="J537" s="14"/>
      <c r="K537" s="14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16.5" customHeight="1">
      <c r="A538" s="72"/>
      <c r="B538" s="91"/>
      <c r="C538" s="12" t="s">
        <v>13</v>
      </c>
      <c r="D538" s="28"/>
      <c r="E538" s="27"/>
      <c r="F538" s="27"/>
      <c r="G538" s="43"/>
      <c r="H538" s="11"/>
      <c r="I538" s="11"/>
      <c r="J538" s="11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16.5" customHeight="1">
      <c r="A539" s="39"/>
      <c r="B539" s="48"/>
      <c r="C539" s="12"/>
      <c r="D539" s="28"/>
      <c r="E539" s="27"/>
      <c r="F539" s="27"/>
      <c r="G539" s="43"/>
      <c r="H539" s="11"/>
      <c r="I539" s="11"/>
      <c r="J539" s="11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12.75" customHeight="1">
      <c r="A540" s="70" t="s">
        <v>126</v>
      </c>
      <c r="B540" s="76" t="s">
        <v>210</v>
      </c>
      <c r="C540" s="45" t="s">
        <v>9</v>
      </c>
      <c r="D540" s="43">
        <v>0</v>
      </c>
      <c r="E540" s="43">
        <f>E541+E542+E543</f>
        <v>20</v>
      </c>
      <c r="F540" s="43">
        <f>F541+F542+F543</f>
        <v>14.9</v>
      </c>
      <c r="G540" s="43">
        <f>F540/E540*100</f>
        <v>74.5</v>
      </c>
      <c r="H540" s="11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12.75" customHeight="1">
      <c r="A541" s="71"/>
      <c r="B541" s="90"/>
      <c r="C541" s="12" t="s">
        <v>6</v>
      </c>
      <c r="D541" s="28"/>
      <c r="E541" s="27"/>
      <c r="F541" s="27"/>
      <c r="G541" s="43"/>
      <c r="H541" s="14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12.75" customHeight="1">
      <c r="A542" s="71"/>
      <c r="B542" s="90"/>
      <c r="C542" s="12" t="s">
        <v>7</v>
      </c>
      <c r="D542" s="55"/>
      <c r="E542" s="27"/>
      <c r="F542" s="27"/>
      <c r="G542" s="43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12.75" customHeight="1">
      <c r="A543" s="71"/>
      <c r="B543" s="90"/>
      <c r="C543" s="12" t="s">
        <v>16</v>
      </c>
      <c r="D543" s="55">
        <v>0</v>
      </c>
      <c r="E543" s="27">
        <v>20</v>
      </c>
      <c r="F543" s="27">
        <v>14.9</v>
      </c>
      <c r="G543" s="43">
        <f>F543/E543*100</f>
        <v>74.5</v>
      </c>
      <c r="H543" s="14"/>
      <c r="I543" s="14"/>
      <c r="J543" s="14"/>
      <c r="K543" s="14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16.5" customHeight="1">
      <c r="A544" s="72"/>
      <c r="B544" s="91"/>
      <c r="C544" s="12" t="s">
        <v>13</v>
      </c>
      <c r="D544" s="28"/>
      <c r="E544" s="27"/>
      <c r="F544" s="27"/>
      <c r="G544" s="43"/>
      <c r="H544" s="11"/>
      <c r="I544" s="11"/>
      <c r="J544" s="11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16.5" customHeight="1">
      <c r="A545" s="39"/>
      <c r="B545" s="48"/>
      <c r="C545" s="12"/>
      <c r="D545" s="28"/>
      <c r="E545" s="27"/>
      <c r="F545" s="27"/>
      <c r="G545" s="43"/>
      <c r="H545" s="11"/>
      <c r="I545" s="11"/>
      <c r="J545" s="11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12.75">
      <c r="A546" s="70" t="s">
        <v>127</v>
      </c>
      <c r="B546" s="73" t="s">
        <v>42</v>
      </c>
      <c r="C546" s="45" t="s">
        <v>9</v>
      </c>
      <c r="D546" s="43">
        <f>D548+D549+D547</f>
        <v>148833.8</v>
      </c>
      <c r="E546" s="43">
        <f>E548+E549+E547</f>
        <v>157248.86</v>
      </c>
      <c r="F546" s="43">
        <f>F548+F549+F547</f>
        <v>104204.60999999999</v>
      </c>
      <c r="G546" s="43">
        <f>F546/E546*100</f>
        <v>66.26732301906671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12.75">
      <c r="A547" s="71"/>
      <c r="B547" s="74"/>
      <c r="C547" s="12" t="s">
        <v>6</v>
      </c>
      <c r="D547" s="27">
        <f aca="true" t="shared" si="24" ref="D547:F549">D553+D559+D565</f>
        <v>248.4</v>
      </c>
      <c r="E547" s="27">
        <f t="shared" si="24"/>
        <v>248.4</v>
      </c>
      <c r="F547" s="27">
        <f t="shared" si="24"/>
        <v>128</v>
      </c>
      <c r="G547" s="43">
        <f>F547/E547*100</f>
        <v>51.52979066022544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12.75">
      <c r="A548" s="71"/>
      <c r="B548" s="74"/>
      <c r="C548" s="12" t="s">
        <v>10</v>
      </c>
      <c r="D548" s="27">
        <f t="shared" si="24"/>
        <v>2388.31</v>
      </c>
      <c r="E548" s="27">
        <f t="shared" si="24"/>
        <v>9062.51</v>
      </c>
      <c r="F548" s="27">
        <f t="shared" si="24"/>
        <v>3679.79</v>
      </c>
      <c r="G548" s="43">
        <f>F548/E548*100</f>
        <v>40.604534505341235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12.75">
      <c r="A549" s="71"/>
      <c r="B549" s="74"/>
      <c r="C549" s="12" t="s">
        <v>16</v>
      </c>
      <c r="D549" s="27">
        <f t="shared" si="24"/>
        <v>146197.09</v>
      </c>
      <c r="E549" s="27">
        <f t="shared" si="24"/>
        <v>147937.94999999998</v>
      </c>
      <c r="F549" s="27">
        <f t="shared" si="24"/>
        <v>100396.81999999999</v>
      </c>
      <c r="G549" s="43">
        <f>F549/E549*100</f>
        <v>67.86414168913386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14.25" customHeight="1">
      <c r="A550" s="72"/>
      <c r="B550" s="75"/>
      <c r="C550" s="12" t="s">
        <v>13</v>
      </c>
      <c r="D550" s="28"/>
      <c r="E550" s="27"/>
      <c r="F550" s="27"/>
      <c r="G550" s="43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14.25" customHeight="1">
      <c r="A551" s="39"/>
      <c r="B551" s="49"/>
      <c r="C551" s="12"/>
      <c r="D551" s="28"/>
      <c r="E551" s="27"/>
      <c r="F551" s="27"/>
      <c r="G551" s="43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12.75" customHeight="1">
      <c r="A552" s="70" t="s">
        <v>128</v>
      </c>
      <c r="B552" s="76" t="s">
        <v>86</v>
      </c>
      <c r="C552" s="45" t="s">
        <v>9</v>
      </c>
      <c r="D552" s="43">
        <f>D553+D554+D555</f>
        <v>127389.92</v>
      </c>
      <c r="E552" s="43">
        <f>E553+E554+E555</f>
        <v>134334.67</v>
      </c>
      <c r="F552" s="43">
        <f>F553+F554+F555</f>
        <v>95904.62</v>
      </c>
      <c r="G552" s="43">
        <f>F552/E552*100</f>
        <v>71.39230698969968</v>
      </c>
      <c r="H552" s="11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12.75" customHeight="1">
      <c r="A553" s="71"/>
      <c r="B553" s="90"/>
      <c r="C553" s="12" t="s">
        <v>6</v>
      </c>
      <c r="D553" s="28"/>
      <c r="E553" s="27"/>
      <c r="F553" s="27"/>
      <c r="G553" s="43"/>
      <c r="H553" s="14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12.75" customHeight="1">
      <c r="A554" s="71"/>
      <c r="B554" s="90"/>
      <c r="C554" s="12" t="s">
        <v>7</v>
      </c>
      <c r="D554" s="55"/>
      <c r="E554" s="27">
        <v>6044.39</v>
      </c>
      <c r="F554" s="27">
        <v>1976.56</v>
      </c>
      <c r="G554" s="43">
        <f>F554/E554*100</f>
        <v>32.700735723538685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12.75" customHeight="1">
      <c r="A555" s="71"/>
      <c r="B555" s="90"/>
      <c r="C555" s="12" t="s">
        <v>16</v>
      </c>
      <c r="D555" s="55">
        <v>127389.92</v>
      </c>
      <c r="E555" s="27">
        <v>128290.28</v>
      </c>
      <c r="F555" s="27">
        <v>93928.06</v>
      </c>
      <c r="G555" s="43">
        <f>F555/E555*100</f>
        <v>73.21525839681696</v>
      </c>
      <c r="H555" s="14"/>
      <c r="I555" s="14"/>
      <c r="J555" s="14"/>
      <c r="K555" s="14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16.5" customHeight="1">
      <c r="A556" s="72"/>
      <c r="B556" s="91"/>
      <c r="C556" s="12" t="s">
        <v>13</v>
      </c>
      <c r="D556" s="28"/>
      <c r="E556" s="27"/>
      <c r="F556" s="27"/>
      <c r="G556" s="43"/>
      <c r="H556" s="11"/>
      <c r="I556" s="11"/>
      <c r="J556" s="11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16.5" customHeight="1">
      <c r="A557" s="39"/>
      <c r="B557" s="48"/>
      <c r="C557" s="12"/>
      <c r="D557" s="28"/>
      <c r="E557" s="27"/>
      <c r="F557" s="27"/>
      <c r="G557" s="43"/>
      <c r="H557" s="11"/>
      <c r="I557" s="11"/>
      <c r="J557" s="11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12.75" customHeight="1">
      <c r="A558" s="70" t="s">
        <v>129</v>
      </c>
      <c r="B558" s="76" t="s">
        <v>87</v>
      </c>
      <c r="C558" s="45" t="s">
        <v>9</v>
      </c>
      <c r="D558" s="43">
        <f>D559+D560+D561</f>
        <v>2356.24</v>
      </c>
      <c r="E558" s="43">
        <f>E559+E560+E561</f>
        <v>3978.74</v>
      </c>
      <c r="F558" s="43">
        <f>F559+F560+F561</f>
        <v>1304.01</v>
      </c>
      <c r="G558" s="43">
        <f>F558/E558*100</f>
        <v>32.77444618145443</v>
      </c>
      <c r="H558" s="11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12.75" customHeight="1">
      <c r="A559" s="71"/>
      <c r="B559" s="90"/>
      <c r="C559" s="12" t="s">
        <v>6</v>
      </c>
      <c r="D559" s="28"/>
      <c r="E559" s="27"/>
      <c r="F559" s="27"/>
      <c r="G559" s="43"/>
      <c r="H559" s="14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12.75" customHeight="1">
      <c r="A560" s="71"/>
      <c r="B560" s="90"/>
      <c r="C560" s="12" t="s">
        <v>7</v>
      </c>
      <c r="D560" s="55"/>
      <c r="E560" s="27"/>
      <c r="F560" s="27"/>
      <c r="G560" s="43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12.75" customHeight="1">
      <c r="A561" s="71"/>
      <c r="B561" s="90"/>
      <c r="C561" s="12" t="s">
        <v>16</v>
      </c>
      <c r="D561" s="55">
        <v>2356.24</v>
      </c>
      <c r="E561" s="27">
        <v>3978.74</v>
      </c>
      <c r="F561" s="27">
        <v>1304.01</v>
      </c>
      <c r="G561" s="43">
        <f>F561/E561*100</f>
        <v>32.77444618145443</v>
      </c>
      <c r="H561" s="14"/>
      <c r="I561" s="14"/>
      <c r="J561" s="14"/>
      <c r="K561" s="14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16.5" customHeight="1">
      <c r="A562" s="72"/>
      <c r="B562" s="91"/>
      <c r="C562" s="12" t="s">
        <v>13</v>
      </c>
      <c r="D562" s="28"/>
      <c r="E562" s="27"/>
      <c r="F562" s="27"/>
      <c r="G562" s="43"/>
      <c r="H562" s="11"/>
      <c r="I562" s="11"/>
      <c r="J562" s="11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16.5" customHeight="1">
      <c r="A563" s="39"/>
      <c r="B563" s="48"/>
      <c r="C563" s="12"/>
      <c r="D563" s="28"/>
      <c r="E563" s="27"/>
      <c r="F563" s="27"/>
      <c r="G563" s="43"/>
      <c r="H563" s="11"/>
      <c r="I563" s="11"/>
      <c r="J563" s="11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12.75" customHeight="1">
      <c r="A564" s="70" t="s">
        <v>130</v>
      </c>
      <c r="B564" s="76" t="s">
        <v>88</v>
      </c>
      <c r="C564" s="45" t="s">
        <v>9</v>
      </c>
      <c r="D564" s="43">
        <f>D565+D566+D567</f>
        <v>19087.64</v>
      </c>
      <c r="E564" s="43">
        <f>E565+E566+E567</f>
        <v>18935.45</v>
      </c>
      <c r="F564" s="43">
        <f>F565+F566+F567</f>
        <v>6995.98</v>
      </c>
      <c r="G564" s="43">
        <f>F564/E564*100</f>
        <v>36.94646813252391</v>
      </c>
      <c r="H564" s="11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12.75" customHeight="1">
      <c r="A565" s="71"/>
      <c r="B565" s="90"/>
      <c r="C565" s="12" t="s">
        <v>6</v>
      </c>
      <c r="D565" s="28">
        <v>248.4</v>
      </c>
      <c r="E565" s="27">
        <v>248.4</v>
      </c>
      <c r="F565" s="27">
        <v>128</v>
      </c>
      <c r="G565" s="43">
        <f>F565/E565*100</f>
        <v>51.52979066022544</v>
      </c>
      <c r="H565" s="14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12.75" customHeight="1">
      <c r="A566" s="71"/>
      <c r="B566" s="90"/>
      <c r="C566" s="12" t="s">
        <v>7</v>
      </c>
      <c r="D566" s="55">
        <v>2388.31</v>
      </c>
      <c r="E566" s="27">
        <v>3018.12</v>
      </c>
      <c r="F566" s="27">
        <v>1703.23</v>
      </c>
      <c r="G566" s="43">
        <f>F566/E566*100</f>
        <v>56.433475143466794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12.75" customHeight="1">
      <c r="A567" s="71"/>
      <c r="B567" s="90"/>
      <c r="C567" s="12" t="s">
        <v>16</v>
      </c>
      <c r="D567" s="55">
        <f>10459.07+5991.86</f>
        <v>16450.93</v>
      </c>
      <c r="E567" s="27">
        <v>15668.93</v>
      </c>
      <c r="F567" s="27">
        <v>5164.75</v>
      </c>
      <c r="G567" s="43">
        <f>F567/E567*100</f>
        <v>32.961727444056486</v>
      </c>
      <c r="H567" s="14"/>
      <c r="I567" s="14"/>
      <c r="J567" s="14"/>
      <c r="K567" s="14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16.5" customHeight="1">
      <c r="A568" s="72"/>
      <c r="B568" s="91"/>
      <c r="C568" s="12" t="s">
        <v>13</v>
      </c>
      <c r="D568" s="28"/>
      <c r="E568" s="27"/>
      <c r="F568" s="27"/>
      <c r="G568" s="43"/>
      <c r="H568" s="11"/>
      <c r="I568" s="11"/>
      <c r="J568" s="11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12.75">
      <c r="A569" s="40"/>
      <c r="B569" s="42"/>
      <c r="C569" s="12"/>
      <c r="D569" s="28"/>
      <c r="E569" s="27"/>
      <c r="F569" s="27"/>
      <c r="G569" s="43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12.75">
      <c r="A570" s="70" t="s">
        <v>102</v>
      </c>
      <c r="B570" s="86" t="s">
        <v>89</v>
      </c>
      <c r="C570" s="45" t="s">
        <v>9</v>
      </c>
      <c r="D570" s="43">
        <f>D571+D572+D573+D574</f>
        <v>814489.65</v>
      </c>
      <c r="E570" s="43">
        <f>E571+E572+E573</f>
        <v>45714.69</v>
      </c>
      <c r="F570" s="43">
        <f>F571+F572+F573</f>
        <v>17778</v>
      </c>
      <c r="G570" s="43">
        <f>F570/E570*100</f>
        <v>38.88903107513143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7" ht="12.75">
      <c r="A571" s="71"/>
      <c r="B571" s="74"/>
      <c r="C571" s="12" t="s">
        <v>6</v>
      </c>
      <c r="D571" s="28">
        <f aca="true" t="shared" si="25" ref="D571:F573">D577+D601</f>
        <v>10425.17</v>
      </c>
      <c r="E571" s="28">
        <f t="shared" si="25"/>
        <v>14160.16</v>
      </c>
      <c r="F571" s="28">
        <f t="shared" si="25"/>
        <v>0</v>
      </c>
      <c r="G571" s="43">
        <f>F571/E571*100</f>
        <v>0</v>
      </c>
    </row>
    <row r="572" spans="1:7" ht="12.75">
      <c r="A572" s="71"/>
      <c r="B572" s="74"/>
      <c r="C572" s="12" t="s">
        <v>10</v>
      </c>
      <c r="D572" s="28">
        <f t="shared" si="25"/>
        <v>21517.85</v>
      </c>
      <c r="E572" s="28">
        <f t="shared" si="25"/>
        <v>22138.77</v>
      </c>
      <c r="F572" s="28">
        <f t="shared" si="25"/>
        <v>10339.51</v>
      </c>
      <c r="G572" s="43">
        <f>F572/E572*100</f>
        <v>46.70318179374915</v>
      </c>
    </row>
    <row r="573" spans="1:7" ht="12.75">
      <c r="A573" s="71"/>
      <c r="B573" s="74"/>
      <c r="C573" s="12" t="s">
        <v>16</v>
      </c>
      <c r="D573" s="28">
        <f t="shared" si="25"/>
        <v>10526.63</v>
      </c>
      <c r="E573" s="28">
        <f t="shared" si="25"/>
        <v>9415.76</v>
      </c>
      <c r="F573" s="28">
        <f t="shared" si="25"/>
        <v>7438.49</v>
      </c>
      <c r="G573" s="43">
        <f>F573/E573*100</f>
        <v>79.00042057146742</v>
      </c>
    </row>
    <row r="574" spans="1:7" ht="12.75">
      <c r="A574" s="72"/>
      <c r="B574" s="75"/>
      <c r="C574" s="12" t="s">
        <v>13</v>
      </c>
      <c r="D574" s="28">
        <f>D580+D604</f>
        <v>772020</v>
      </c>
      <c r="E574" s="27"/>
      <c r="F574" s="27"/>
      <c r="G574" s="43"/>
    </row>
    <row r="575" spans="1:7" ht="12.75">
      <c r="A575" s="37"/>
      <c r="B575" s="21"/>
      <c r="C575" s="12"/>
      <c r="D575" s="28"/>
      <c r="E575" s="27"/>
      <c r="F575" s="27"/>
      <c r="G575" s="43"/>
    </row>
    <row r="576" spans="1:7" ht="12.75">
      <c r="A576" s="70" t="s">
        <v>107</v>
      </c>
      <c r="B576" s="73" t="s">
        <v>90</v>
      </c>
      <c r="C576" s="45" t="s">
        <v>9</v>
      </c>
      <c r="D576" s="43">
        <f>D577+D578+D579</f>
        <v>30722.43</v>
      </c>
      <c r="E576" s="43">
        <f>E577+E578+E579</f>
        <v>34783.37</v>
      </c>
      <c r="F576" s="43">
        <f>F577+F578+F579</f>
        <v>9239.2</v>
      </c>
      <c r="G576" s="43">
        <f>F576/E576*100</f>
        <v>26.562118621628667</v>
      </c>
    </row>
    <row r="577" spans="1:7" ht="12.75">
      <c r="A577" s="71"/>
      <c r="B577" s="74"/>
      <c r="C577" s="12" t="s">
        <v>6</v>
      </c>
      <c r="D577" s="27">
        <f aca="true" t="shared" si="26" ref="D577:F579">D583+D589+D595</f>
        <v>10425.17</v>
      </c>
      <c r="E577" s="27">
        <f>E583+E589+E595</f>
        <v>14160.16</v>
      </c>
      <c r="F577" s="27">
        <f t="shared" si="26"/>
        <v>0</v>
      </c>
      <c r="G577" s="43">
        <f>F577/E577*100</f>
        <v>0</v>
      </c>
    </row>
    <row r="578" spans="1:7" ht="12.75">
      <c r="A578" s="71"/>
      <c r="B578" s="74"/>
      <c r="C578" s="12" t="s">
        <v>10</v>
      </c>
      <c r="D578" s="27">
        <f t="shared" si="26"/>
        <v>19491.43</v>
      </c>
      <c r="E578" s="27">
        <f>E584+E590+E596</f>
        <v>19817.38</v>
      </c>
      <c r="F578" s="27">
        <f t="shared" si="26"/>
        <v>8859.79</v>
      </c>
      <c r="G578" s="43">
        <f>F578/E578*100</f>
        <v>44.707171180044995</v>
      </c>
    </row>
    <row r="579" spans="1:7" ht="12.75">
      <c r="A579" s="71"/>
      <c r="B579" s="74"/>
      <c r="C579" s="12" t="s">
        <v>16</v>
      </c>
      <c r="D579" s="27">
        <f t="shared" si="26"/>
        <v>805.83</v>
      </c>
      <c r="E579" s="27">
        <f t="shared" si="26"/>
        <v>805.83</v>
      </c>
      <c r="F579" s="27">
        <f t="shared" si="26"/>
        <v>379.41</v>
      </c>
      <c r="G579" s="43">
        <f>F579/E579*100</f>
        <v>47.08313167789732</v>
      </c>
    </row>
    <row r="580" spans="1:7" ht="26.25" customHeight="1">
      <c r="A580" s="72"/>
      <c r="B580" s="75"/>
      <c r="C580" s="12" t="s">
        <v>13</v>
      </c>
      <c r="D580" s="27">
        <f>D586+D592+D598</f>
        <v>772020</v>
      </c>
      <c r="E580" s="27"/>
      <c r="F580" s="27"/>
      <c r="G580" s="43"/>
    </row>
    <row r="581" spans="1:7" ht="11.25" customHeight="1">
      <c r="A581" s="39"/>
      <c r="B581" s="49"/>
      <c r="C581" s="12"/>
      <c r="D581" s="27"/>
      <c r="E581" s="27"/>
      <c r="F581" s="27"/>
      <c r="G581" s="43"/>
    </row>
    <row r="582" spans="1:24" ht="12.75" customHeight="1">
      <c r="A582" s="70" t="s">
        <v>110</v>
      </c>
      <c r="B582" s="76" t="s">
        <v>91</v>
      </c>
      <c r="C582" s="45" t="s">
        <v>9</v>
      </c>
      <c r="D582" s="43">
        <f>D583+D584+D585+D586</f>
        <v>783883.4</v>
      </c>
      <c r="E582" s="43">
        <f>E584+E585+E583</f>
        <v>15950.710000000001</v>
      </c>
      <c r="F582" s="43">
        <f>F584+F585+F583</f>
        <v>439.20000000000005</v>
      </c>
      <c r="G582" s="43">
        <f>F582/E582*100</f>
        <v>2.753482446862867</v>
      </c>
      <c r="H582" s="11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12.75" customHeight="1">
      <c r="A583" s="71"/>
      <c r="B583" s="90"/>
      <c r="C583" s="12" t="s">
        <v>6</v>
      </c>
      <c r="D583" s="28">
        <v>10337.92</v>
      </c>
      <c r="E583" s="27">
        <v>14097.69</v>
      </c>
      <c r="F583" s="27">
        <v>0</v>
      </c>
      <c r="G583" s="43">
        <f aca="true" t="shared" si="27" ref="G583:G637">F583/E583*100</f>
        <v>0</v>
      </c>
      <c r="H583" s="14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12.75" customHeight="1">
      <c r="A584" s="71"/>
      <c r="B584" s="90"/>
      <c r="C584" s="12" t="s">
        <v>7</v>
      </c>
      <c r="D584" s="55">
        <v>719.65</v>
      </c>
      <c r="E584" s="27">
        <v>1047.19</v>
      </c>
      <c r="F584" s="27">
        <v>59.79</v>
      </c>
      <c r="G584" s="43">
        <f t="shared" si="27"/>
        <v>5.709565599365922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12.75" customHeight="1">
      <c r="A585" s="71"/>
      <c r="B585" s="90"/>
      <c r="C585" s="12" t="s">
        <v>16</v>
      </c>
      <c r="D585" s="55">
        <v>805.83</v>
      </c>
      <c r="E585" s="27">
        <v>805.83</v>
      </c>
      <c r="F585" s="27">
        <v>379.41</v>
      </c>
      <c r="G585" s="43">
        <f t="shared" si="27"/>
        <v>47.08313167789732</v>
      </c>
      <c r="H585" s="14"/>
      <c r="I585" s="14"/>
      <c r="J585" s="14"/>
      <c r="K585" s="14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16.5" customHeight="1">
      <c r="A586" s="72"/>
      <c r="B586" s="91"/>
      <c r="C586" s="12" t="s">
        <v>13</v>
      </c>
      <c r="D586" s="28">
        <v>772020</v>
      </c>
      <c r="E586" s="27"/>
      <c r="F586" s="27"/>
      <c r="G586" s="43"/>
      <c r="H586" s="11"/>
      <c r="I586" s="11"/>
      <c r="J586" s="11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11.25" customHeight="1">
      <c r="A587" s="39"/>
      <c r="B587" s="48"/>
      <c r="C587" s="12"/>
      <c r="D587" s="28"/>
      <c r="E587" s="27"/>
      <c r="F587" s="27"/>
      <c r="G587" s="43"/>
      <c r="H587" s="11"/>
      <c r="I587" s="11"/>
      <c r="J587" s="11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12.75" customHeight="1">
      <c r="A588" s="70" t="s">
        <v>111</v>
      </c>
      <c r="B588" s="76" t="s">
        <v>92</v>
      </c>
      <c r="C588" s="45" t="s">
        <v>9</v>
      </c>
      <c r="D588" s="43">
        <f>D590+D589</f>
        <v>2809.3100000000004</v>
      </c>
      <c r="E588" s="43">
        <f>E590+E589</f>
        <v>2782.94</v>
      </c>
      <c r="F588" s="43">
        <f>F590+F589</f>
        <v>0</v>
      </c>
      <c r="G588" s="43">
        <f t="shared" si="27"/>
        <v>0</v>
      </c>
      <c r="H588" s="11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12.75" customHeight="1">
      <c r="A589" s="71"/>
      <c r="B589" s="90"/>
      <c r="C589" s="12" t="s">
        <v>6</v>
      </c>
      <c r="D589" s="28">
        <v>40.51</v>
      </c>
      <c r="E589" s="27">
        <v>15.73</v>
      </c>
      <c r="F589" s="43">
        <v>0</v>
      </c>
      <c r="G589" s="43">
        <f t="shared" si="27"/>
        <v>0</v>
      </c>
      <c r="H589" s="14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12.75" customHeight="1">
      <c r="A590" s="71"/>
      <c r="B590" s="90"/>
      <c r="C590" s="12" t="s">
        <v>7</v>
      </c>
      <c r="D590" s="55">
        <v>2768.8</v>
      </c>
      <c r="E590" s="27">
        <v>2767.21</v>
      </c>
      <c r="F590" s="43">
        <v>0</v>
      </c>
      <c r="G590" s="43">
        <f t="shared" si="27"/>
        <v>0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12.75" customHeight="1">
      <c r="A591" s="71"/>
      <c r="B591" s="90"/>
      <c r="C591" s="12" t="s">
        <v>16</v>
      </c>
      <c r="D591" s="55"/>
      <c r="E591" s="27"/>
      <c r="F591" s="27"/>
      <c r="G591" s="43"/>
      <c r="H591" s="14"/>
      <c r="I591" s="14"/>
      <c r="J591" s="14"/>
      <c r="K591" s="14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16.5" customHeight="1">
      <c r="A592" s="72"/>
      <c r="B592" s="91"/>
      <c r="C592" s="12" t="s">
        <v>13</v>
      </c>
      <c r="D592" s="28"/>
      <c r="E592" s="27"/>
      <c r="F592" s="27"/>
      <c r="G592" s="43"/>
      <c r="H592" s="11"/>
      <c r="I592" s="11"/>
      <c r="J592" s="11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14.25" customHeight="1">
      <c r="A593" s="39"/>
      <c r="B593" s="48"/>
      <c r="C593" s="12"/>
      <c r="D593" s="28"/>
      <c r="E593" s="27"/>
      <c r="F593" s="27"/>
      <c r="G593" s="43"/>
      <c r="H593" s="11"/>
      <c r="I593" s="11"/>
      <c r="J593" s="11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12.75" customHeight="1">
      <c r="A594" s="70" t="s">
        <v>112</v>
      </c>
      <c r="B594" s="76" t="s">
        <v>93</v>
      </c>
      <c r="C594" s="45" t="s">
        <v>9</v>
      </c>
      <c r="D594" s="43">
        <f>D595+D596</f>
        <v>16049.72</v>
      </c>
      <c r="E594" s="43">
        <f>E595+E596</f>
        <v>16049.72</v>
      </c>
      <c r="F594" s="43">
        <f>F595+F596</f>
        <v>8800</v>
      </c>
      <c r="G594" s="43">
        <f t="shared" si="27"/>
        <v>54.829616965280394</v>
      </c>
      <c r="H594" s="11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12.75" customHeight="1">
      <c r="A595" s="71"/>
      <c r="B595" s="90"/>
      <c r="C595" s="12" t="s">
        <v>6</v>
      </c>
      <c r="D595" s="28">
        <v>46.74</v>
      </c>
      <c r="E595" s="27">
        <v>46.74</v>
      </c>
      <c r="F595" s="27"/>
      <c r="G595" s="43">
        <f t="shared" si="27"/>
        <v>0</v>
      </c>
      <c r="H595" s="14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12.75" customHeight="1">
      <c r="A596" s="71"/>
      <c r="B596" s="90"/>
      <c r="C596" s="12" t="s">
        <v>7</v>
      </c>
      <c r="D596" s="55">
        <v>16002.98</v>
      </c>
      <c r="E596" s="27">
        <v>16002.98</v>
      </c>
      <c r="F596" s="27">
        <v>8800</v>
      </c>
      <c r="G596" s="43">
        <f t="shared" si="27"/>
        <v>54.98975815754316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12.75" customHeight="1">
      <c r="A597" s="71"/>
      <c r="B597" s="90"/>
      <c r="C597" s="12" t="s">
        <v>16</v>
      </c>
      <c r="D597" s="55"/>
      <c r="E597" s="27"/>
      <c r="F597" s="27"/>
      <c r="G597" s="43"/>
      <c r="H597" s="14"/>
      <c r="I597" s="14"/>
      <c r="J597" s="14"/>
      <c r="K597" s="14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16.5" customHeight="1">
      <c r="A598" s="72"/>
      <c r="B598" s="91"/>
      <c r="C598" s="12" t="s">
        <v>13</v>
      </c>
      <c r="D598" s="28"/>
      <c r="E598" s="27"/>
      <c r="F598" s="27"/>
      <c r="G598" s="43"/>
      <c r="H598" s="11"/>
      <c r="I598" s="11"/>
      <c r="J598" s="11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7" ht="12.75">
      <c r="A599" s="37"/>
      <c r="B599" s="21"/>
      <c r="C599" s="12"/>
      <c r="D599" s="28"/>
      <c r="E599" s="27"/>
      <c r="F599" s="27"/>
      <c r="G599" s="43"/>
    </row>
    <row r="600" spans="1:7" ht="12.75">
      <c r="A600" s="70" t="s">
        <v>108</v>
      </c>
      <c r="B600" s="73" t="s">
        <v>94</v>
      </c>
      <c r="C600" s="45" t="s">
        <v>9</v>
      </c>
      <c r="D600" s="43">
        <f>D606</f>
        <v>11747.22</v>
      </c>
      <c r="E600" s="43">
        <f>E606</f>
        <v>10931.32</v>
      </c>
      <c r="F600" s="43">
        <f>F606</f>
        <v>8538.8</v>
      </c>
      <c r="G600" s="43">
        <f t="shared" si="27"/>
        <v>78.11316474131212</v>
      </c>
    </row>
    <row r="601" spans="1:7" ht="12.75">
      <c r="A601" s="71"/>
      <c r="B601" s="74"/>
      <c r="C601" s="12" t="s">
        <v>6</v>
      </c>
      <c r="D601" s="28"/>
      <c r="E601" s="27"/>
      <c r="F601" s="27"/>
      <c r="G601" s="43"/>
    </row>
    <row r="602" spans="1:7" ht="12.75">
      <c r="A602" s="71"/>
      <c r="B602" s="74"/>
      <c r="C602" s="12" t="s">
        <v>10</v>
      </c>
      <c r="D602" s="27">
        <f aca="true" t="shared" si="28" ref="D602:F603">D608</f>
        <v>2026.42</v>
      </c>
      <c r="E602" s="27">
        <f t="shared" si="28"/>
        <v>2321.39</v>
      </c>
      <c r="F602" s="27">
        <f t="shared" si="28"/>
        <v>1479.72</v>
      </c>
      <c r="G602" s="43">
        <f t="shared" si="27"/>
        <v>63.742843727249635</v>
      </c>
    </row>
    <row r="603" spans="1:7" ht="12.75">
      <c r="A603" s="71"/>
      <c r="B603" s="74"/>
      <c r="C603" s="12" t="s">
        <v>16</v>
      </c>
      <c r="D603" s="27">
        <f t="shared" si="28"/>
        <v>9720.8</v>
      </c>
      <c r="E603" s="27">
        <f t="shared" si="28"/>
        <v>8609.93</v>
      </c>
      <c r="F603" s="27">
        <f t="shared" si="28"/>
        <v>7059.08</v>
      </c>
      <c r="G603" s="43">
        <f t="shared" si="27"/>
        <v>81.98765843624744</v>
      </c>
    </row>
    <row r="604" spans="1:7" ht="12.75">
      <c r="A604" s="72"/>
      <c r="B604" s="75"/>
      <c r="C604" s="12" t="s">
        <v>13</v>
      </c>
      <c r="D604" s="28"/>
      <c r="E604" s="27"/>
      <c r="F604" s="27"/>
      <c r="G604" s="43"/>
    </row>
    <row r="605" spans="1:7" ht="12.75">
      <c r="A605" s="40"/>
      <c r="B605" s="42"/>
      <c r="C605" s="12"/>
      <c r="D605" s="28"/>
      <c r="E605" s="27"/>
      <c r="F605" s="27"/>
      <c r="G605" s="43"/>
    </row>
    <row r="606" spans="1:7" ht="12.75">
      <c r="A606" s="70" t="s">
        <v>109</v>
      </c>
      <c r="B606" s="73" t="s">
        <v>95</v>
      </c>
      <c r="C606" s="45" t="s">
        <v>9</v>
      </c>
      <c r="D606" s="43">
        <f>D607+D608+D609</f>
        <v>11747.22</v>
      </c>
      <c r="E606" s="43">
        <f>E607+E608+E609</f>
        <v>10931.32</v>
      </c>
      <c r="F606" s="43">
        <f>F607+F608+F609</f>
        <v>8538.8</v>
      </c>
      <c r="G606" s="43">
        <f t="shared" si="27"/>
        <v>78.11316474131212</v>
      </c>
    </row>
    <row r="607" spans="1:7" ht="12.75">
      <c r="A607" s="71"/>
      <c r="B607" s="74"/>
      <c r="C607" s="12" t="s">
        <v>6</v>
      </c>
      <c r="D607" s="27"/>
      <c r="E607" s="27"/>
      <c r="F607" s="27"/>
      <c r="G607" s="43"/>
    </row>
    <row r="608" spans="1:7" ht="12.75">
      <c r="A608" s="71"/>
      <c r="B608" s="74"/>
      <c r="C608" s="12" t="s">
        <v>10</v>
      </c>
      <c r="D608" s="27">
        <v>2026.42</v>
      </c>
      <c r="E608" s="27">
        <v>2321.39</v>
      </c>
      <c r="F608" s="27">
        <v>1479.72</v>
      </c>
      <c r="G608" s="43">
        <f t="shared" si="27"/>
        <v>63.742843727249635</v>
      </c>
    </row>
    <row r="609" spans="1:7" ht="12.75">
      <c r="A609" s="71"/>
      <c r="B609" s="74"/>
      <c r="C609" s="12" t="s">
        <v>16</v>
      </c>
      <c r="D609" s="27">
        <v>9720.8</v>
      </c>
      <c r="E609" s="27">
        <v>8609.93</v>
      </c>
      <c r="F609" s="27">
        <v>7059.08</v>
      </c>
      <c r="G609" s="43">
        <f t="shared" si="27"/>
        <v>81.98765843624744</v>
      </c>
    </row>
    <row r="610" spans="1:7" ht="26.25" customHeight="1">
      <c r="A610" s="72"/>
      <c r="B610" s="75"/>
      <c r="C610" s="12" t="s">
        <v>13</v>
      </c>
      <c r="D610" s="28"/>
      <c r="E610" s="27"/>
      <c r="F610" s="27"/>
      <c r="G610" s="43"/>
    </row>
    <row r="611" spans="1:7" ht="12.75">
      <c r="A611" s="40"/>
      <c r="B611" s="42"/>
      <c r="C611" s="12"/>
      <c r="D611" s="28"/>
      <c r="E611" s="27"/>
      <c r="F611" s="27"/>
      <c r="G611" s="43"/>
    </row>
    <row r="612" spans="1:7" ht="12.75">
      <c r="A612" s="70" t="s">
        <v>103</v>
      </c>
      <c r="B612" s="86" t="s">
        <v>96</v>
      </c>
      <c r="C612" s="45" t="s">
        <v>9</v>
      </c>
      <c r="D612" s="44">
        <f aca="true" t="shared" si="29" ref="D612:F615">D618+D630</f>
        <v>105263.16</v>
      </c>
      <c r="E612" s="44">
        <f t="shared" si="29"/>
        <v>161455.15</v>
      </c>
      <c r="F612" s="44">
        <f t="shared" si="29"/>
        <v>33071.77</v>
      </c>
      <c r="G612" s="43">
        <f t="shared" si="27"/>
        <v>20.48356463079685</v>
      </c>
    </row>
    <row r="613" spans="1:7" ht="12.75">
      <c r="A613" s="71"/>
      <c r="B613" s="74"/>
      <c r="C613" s="12" t="s">
        <v>6</v>
      </c>
      <c r="D613" s="44">
        <f t="shared" si="29"/>
        <v>94000</v>
      </c>
      <c r="E613" s="44">
        <f t="shared" si="29"/>
        <v>149231.63</v>
      </c>
      <c r="F613" s="44">
        <f t="shared" si="29"/>
        <v>26493.75</v>
      </c>
      <c r="G613" s="43">
        <f t="shared" si="27"/>
        <v>17.753441411850826</v>
      </c>
    </row>
    <row r="614" spans="1:7" ht="12.75">
      <c r="A614" s="71"/>
      <c r="B614" s="74"/>
      <c r="C614" s="12" t="s">
        <v>10</v>
      </c>
      <c r="D614" s="44">
        <f t="shared" si="29"/>
        <v>6000</v>
      </c>
      <c r="E614" s="44">
        <f t="shared" si="29"/>
        <v>9150.76</v>
      </c>
      <c r="F614" s="44">
        <f t="shared" si="29"/>
        <v>4924.43</v>
      </c>
      <c r="G614" s="43">
        <f t="shared" si="27"/>
        <v>53.81443727078407</v>
      </c>
    </row>
    <row r="615" spans="1:7" ht="12.75">
      <c r="A615" s="71"/>
      <c r="B615" s="74"/>
      <c r="C615" s="12" t="s">
        <v>16</v>
      </c>
      <c r="D615" s="44">
        <f t="shared" si="29"/>
        <v>5263.16</v>
      </c>
      <c r="E615" s="44">
        <f t="shared" si="29"/>
        <v>3072.76</v>
      </c>
      <c r="F615" s="44">
        <f t="shared" si="29"/>
        <v>1653.59</v>
      </c>
      <c r="G615" s="43">
        <f t="shared" si="27"/>
        <v>53.81448599955739</v>
      </c>
    </row>
    <row r="616" spans="1:7" ht="27" customHeight="1">
      <c r="A616" s="72"/>
      <c r="B616" s="75"/>
      <c r="C616" s="12" t="s">
        <v>13</v>
      </c>
      <c r="D616" s="28"/>
      <c r="E616" s="27"/>
      <c r="F616" s="27"/>
      <c r="G616" s="43"/>
    </row>
    <row r="617" spans="1:7" ht="12.75">
      <c r="A617" s="37"/>
      <c r="B617" s="21"/>
      <c r="C617" s="12"/>
      <c r="D617" s="28"/>
      <c r="E617" s="27"/>
      <c r="F617" s="27"/>
      <c r="G617" s="43"/>
    </row>
    <row r="618" spans="1:7" ht="12.75">
      <c r="A618" s="70" t="s">
        <v>104</v>
      </c>
      <c r="B618" s="73" t="s">
        <v>209</v>
      </c>
      <c r="C618" s="45" t="s">
        <v>9</v>
      </c>
      <c r="D618" s="43">
        <f aca="true" t="shared" si="30" ref="D618:F620">D624</f>
        <v>105263.16</v>
      </c>
      <c r="E618" s="43">
        <f t="shared" si="30"/>
        <v>61455.15</v>
      </c>
      <c r="F618" s="43">
        <f t="shared" si="30"/>
        <v>33071.77</v>
      </c>
      <c r="G618" s="43">
        <f t="shared" si="27"/>
        <v>53.81448096701414</v>
      </c>
    </row>
    <row r="619" spans="1:7" ht="12.75">
      <c r="A619" s="71"/>
      <c r="B619" s="74"/>
      <c r="C619" s="12" t="s">
        <v>6</v>
      </c>
      <c r="D619" s="27">
        <f>D625</f>
        <v>94000</v>
      </c>
      <c r="E619" s="27">
        <f t="shared" si="30"/>
        <v>49231.63</v>
      </c>
      <c r="F619" s="27">
        <f t="shared" si="30"/>
        <v>26493.75</v>
      </c>
      <c r="G619" s="43">
        <f t="shared" si="27"/>
        <v>53.81448877479783</v>
      </c>
    </row>
    <row r="620" spans="1:7" ht="12.75">
      <c r="A620" s="71"/>
      <c r="B620" s="74"/>
      <c r="C620" s="12" t="s">
        <v>10</v>
      </c>
      <c r="D620" s="27">
        <f>D626</f>
        <v>6000</v>
      </c>
      <c r="E620" s="27">
        <f t="shared" si="30"/>
        <v>9150.76</v>
      </c>
      <c r="F620" s="27">
        <f t="shared" si="30"/>
        <v>4924.43</v>
      </c>
      <c r="G620" s="43">
        <f t="shared" si="27"/>
        <v>53.81443727078407</v>
      </c>
    </row>
    <row r="621" spans="1:7" ht="12.75">
      <c r="A621" s="71"/>
      <c r="B621" s="74"/>
      <c r="C621" s="12" t="s">
        <v>16</v>
      </c>
      <c r="D621" s="27">
        <f>D627</f>
        <v>5263.16</v>
      </c>
      <c r="E621" s="27">
        <f>E627</f>
        <v>3072.76</v>
      </c>
      <c r="F621" s="27">
        <f>F627</f>
        <v>1653.59</v>
      </c>
      <c r="G621" s="43">
        <f t="shared" si="27"/>
        <v>53.81448599955739</v>
      </c>
    </row>
    <row r="622" spans="1:7" ht="12.75">
      <c r="A622" s="72"/>
      <c r="B622" s="75"/>
      <c r="C622" s="12" t="s">
        <v>13</v>
      </c>
      <c r="D622" s="28"/>
      <c r="E622" s="27"/>
      <c r="F622" s="27"/>
      <c r="G622" s="43"/>
    </row>
    <row r="623" spans="1:7" ht="12.75">
      <c r="A623" s="37"/>
      <c r="B623" s="21"/>
      <c r="C623" s="12"/>
      <c r="D623" s="28"/>
      <c r="E623" s="27"/>
      <c r="F623" s="27"/>
      <c r="G623" s="43"/>
    </row>
    <row r="624" spans="1:7" ht="12.75">
      <c r="A624" s="70" t="s">
        <v>105</v>
      </c>
      <c r="B624" s="73" t="s">
        <v>106</v>
      </c>
      <c r="C624" s="45" t="s">
        <v>9</v>
      </c>
      <c r="D624" s="43">
        <f>D625+D627+D626</f>
        <v>105263.16</v>
      </c>
      <c r="E624" s="43">
        <f>E625+E626+E627</f>
        <v>61455.15</v>
      </c>
      <c r="F624" s="43">
        <f>F625+F626+F627</f>
        <v>33071.77</v>
      </c>
      <c r="G624" s="43">
        <f t="shared" si="27"/>
        <v>53.81448096701414</v>
      </c>
    </row>
    <row r="625" spans="1:7" ht="12.75">
      <c r="A625" s="71"/>
      <c r="B625" s="74"/>
      <c r="C625" s="12" t="s">
        <v>6</v>
      </c>
      <c r="D625" s="27">
        <v>94000</v>
      </c>
      <c r="E625" s="27">
        <v>49231.63</v>
      </c>
      <c r="F625" s="27">
        <v>26493.75</v>
      </c>
      <c r="G625" s="43">
        <f t="shared" si="27"/>
        <v>53.81448877479783</v>
      </c>
    </row>
    <row r="626" spans="1:7" ht="12.75">
      <c r="A626" s="71"/>
      <c r="B626" s="74"/>
      <c r="C626" s="12" t="s">
        <v>10</v>
      </c>
      <c r="D626" s="27">
        <v>6000</v>
      </c>
      <c r="E626" s="27">
        <v>9150.76</v>
      </c>
      <c r="F626" s="27">
        <v>4924.43</v>
      </c>
      <c r="G626" s="43">
        <f t="shared" si="27"/>
        <v>53.81443727078407</v>
      </c>
    </row>
    <row r="627" spans="1:7" ht="12.75">
      <c r="A627" s="71"/>
      <c r="B627" s="74"/>
      <c r="C627" s="12" t="s">
        <v>16</v>
      </c>
      <c r="D627" s="27">
        <v>5263.16</v>
      </c>
      <c r="E627" s="27">
        <v>3072.76</v>
      </c>
      <c r="F627" s="27">
        <v>1653.59</v>
      </c>
      <c r="G627" s="43">
        <f t="shared" si="27"/>
        <v>53.81448599955739</v>
      </c>
    </row>
    <row r="628" spans="1:7" ht="40.5" customHeight="1">
      <c r="A628" s="72"/>
      <c r="B628" s="75"/>
      <c r="C628" s="12" t="s">
        <v>13</v>
      </c>
      <c r="D628" s="28"/>
      <c r="E628" s="27"/>
      <c r="F628" s="27"/>
      <c r="G628" s="43"/>
    </row>
    <row r="629" spans="1:7" ht="12.75">
      <c r="A629" s="37"/>
      <c r="B629" s="69"/>
      <c r="C629" s="12"/>
      <c r="D629" s="28"/>
      <c r="E629" s="27"/>
      <c r="F629" s="27"/>
      <c r="G629" s="43"/>
    </row>
    <row r="630" spans="1:7" ht="12.75">
      <c r="A630" s="70" t="s">
        <v>222</v>
      </c>
      <c r="B630" s="73" t="s">
        <v>224</v>
      </c>
      <c r="C630" s="45" t="s">
        <v>9</v>
      </c>
      <c r="D630" s="44">
        <f>D631+D632+D633+D634</f>
        <v>0</v>
      </c>
      <c r="E630" s="44">
        <f>E631+E632+E633+E634</f>
        <v>100000</v>
      </c>
      <c r="F630" s="44">
        <f>F631+F632+F633+F634</f>
        <v>0</v>
      </c>
      <c r="G630" s="43">
        <f t="shared" si="27"/>
        <v>0</v>
      </c>
    </row>
    <row r="631" spans="1:7" ht="12.75">
      <c r="A631" s="71"/>
      <c r="B631" s="74"/>
      <c r="C631" s="12" t="s">
        <v>6</v>
      </c>
      <c r="D631" s="28">
        <f aca="true" t="shared" si="31" ref="D631:F634">D637</f>
        <v>0</v>
      </c>
      <c r="E631" s="28">
        <f t="shared" si="31"/>
        <v>100000</v>
      </c>
      <c r="F631" s="28">
        <f t="shared" si="31"/>
        <v>0</v>
      </c>
      <c r="G631" s="43">
        <f t="shared" si="27"/>
        <v>0</v>
      </c>
    </row>
    <row r="632" spans="1:7" ht="12.75">
      <c r="A632" s="71"/>
      <c r="B632" s="74"/>
      <c r="C632" s="12" t="s">
        <v>10</v>
      </c>
      <c r="D632" s="28">
        <f t="shared" si="31"/>
        <v>0</v>
      </c>
      <c r="E632" s="28">
        <f t="shared" si="31"/>
        <v>0</v>
      </c>
      <c r="F632" s="28">
        <f t="shared" si="31"/>
        <v>0</v>
      </c>
      <c r="G632" s="43"/>
    </row>
    <row r="633" spans="1:7" ht="12.75">
      <c r="A633" s="71"/>
      <c r="B633" s="74"/>
      <c r="C633" s="12" t="s">
        <v>16</v>
      </c>
      <c r="D633" s="28">
        <f t="shared" si="31"/>
        <v>0</v>
      </c>
      <c r="E633" s="28">
        <f t="shared" si="31"/>
        <v>0</v>
      </c>
      <c r="F633" s="28">
        <f t="shared" si="31"/>
        <v>0</v>
      </c>
      <c r="G633" s="43"/>
    </row>
    <row r="634" spans="1:7" ht="12.75">
      <c r="A634" s="72"/>
      <c r="B634" s="75"/>
      <c r="C634" s="12" t="s">
        <v>13</v>
      </c>
      <c r="D634" s="28">
        <f t="shared" si="31"/>
        <v>0</v>
      </c>
      <c r="E634" s="28">
        <f t="shared" si="31"/>
        <v>0</v>
      </c>
      <c r="F634" s="28">
        <f t="shared" si="31"/>
        <v>0</v>
      </c>
      <c r="G634" s="43"/>
    </row>
    <row r="635" spans="1:7" ht="12.75">
      <c r="A635" s="37"/>
      <c r="B635" s="21"/>
      <c r="C635" s="12"/>
      <c r="D635" s="28"/>
      <c r="E635" s="27"/>
      <c r="F635" s="27"/>
      <c r="G635" s="43"/>
    </row>
    <row r="636" spans="1:7" ht="12.75">
      <c r="A636" s="70" t="s">
        <v>223</v>
      </c>
      <c r="B636" s="73" t="s">
        <v>225</v>
      </c>
      <c r="C636" s="45" t="s">
        <v>9</v>
      </c>
      <c r="D636" s="28">
        <f>D637+D638+D639+D640</f>
        <v>0</v>
      </c>
      <c r="E636" s="28">
        <f>E637+E638+E639+E640</f>
        <v>100000</v>
      </c>
      <c r="F636" s="28">
        <f>F637+F638+F639+F640</f>
        <v>0</v>
      </c>
      <c r="G636" s="43">
        <f t="shared" si="27"/>
        <v>0</v>
      </c>
    </row>
    <row r="637" spans="1:7" ht="12.75">
      <c r="A637" s="71"/>
      <c r="B637" s="74"/>
      <c r="C637" s="12" t="s">
        <v>6</v>
      </c>
      <c r="D637" s="28"/>
      <c r="E637" s="27">
        <v>100000</v>
      </c>
      <c r="F637" s="27">
        <v>0</v>
      </c>
      <c r="G637" s="43">
        <f t="shared" si="27"/>
        <v>0</v>
      </c>
    </row>
    <row r="638" spans="1:7" ht="12.75">
      <c r="A638" s="71"/>
      <c r="B638" s="74"/>
      <c r="C638" s="12" t="s">
        <v>10</v>
      </c>
      <c r="D638" s="28"/>
      <c r="E638" s="27"/>
      <c r="F638" s="27"/>
      <c r="G638" s="27"/>
    </row>
    <row r="639" spans="1:7" ht="12.75">
      <c r="A639" s="71"/>
      <c r="B639" s="74"/>
      <c r="C639" s="12" t="s">
        <v>16</v>
      </c>
      <c r="D639" s="28"/>
      <c r="E639" s="27"/>
      <c r="F639" s="27"/>
      <c r="G639" s="27"/>
    </row>
    <row r="640" spans="1:7" ht="12.75">
      <c r="A640" s="72"/>
      <c r="B640" s="75"/>
      <c r="C640" s="12" t="s">
        <v>13</v>
      </c>
      <c r="D640" s="28"/>
      <c r="E640" s="27"/>
      <c r="F640" s="27"/>
      <c r="G640" s="27"/>
    </row>
    <row r="641" spans="1:7" ht="12.75">
      <c r="A641" s="38"/>
      <c r="B641" s="31"/>
      <c r="C641" s="12"/>
      <c r="D641" s="28"/>
      <c r="E641" s="27"/>
      <c r="F641" s="27"/>
      <c r="G641" s="27"/>
    </row>
  </sheetData>
  <sheetProtection/>
  <mergeCells count="217">
    <mergeCell ref="A540:A544"/>
    <mergeCell ref="B540:B544"/>
    <mergeCell ref="A582:A586"/>
    <mergeCell ref="B582:B586"/>
    <mergeCell ref="A558:A562"/>
    <mergeCell ref="B558:B562"/>
    <mergeCell ref="A564:A568"/>
    <mergeCell ref="B564:B568"/>
    <mergeCell ref="A528:A532"/>
    <mergeCell ref="B528:B532"/>
    <mergeCell ref="A534:A538"/>
    <mergeCell ref="B534:B538"/>
    <mergeCell ref="A588:A592"/>
    <mergeCell ref="B588:B592"/>
    <mergeCell ref="A546:A550"/>
    <mergeCell ref="B546:B550"/>
    <mergeCell ref="A552:A556"/>
    <mergeCell ref="B552:B556"/>
    <mergeCell ref="A510:A514"/>
    <mergeCell ref="B510:B514"/>
    <mergeCell ref="A516:A520"/>
    <mergeCell ref="B516:B520"/>
    <mergeCell ref="A522:A526"/>
    <mergeCell ref="B522:B526"/>
    <mergeCell ref="A492:A496"/>
    <mergeCell ref="B492:B496"/>
    <mergeCell ref="A498:A502"/>
    <mergeCell ref="B498:B502"/>
    <mergeCell ref="A504:A508"/>
    <mergeCell ref="B504:B508"/>
    <mergeCell ref="B444:B448"/>
    <mergeCell ref="A450:A454"/>
    <mergeCell ref="B450:B454"/>
    <mergeCell ref="A468:A472"/>
    <mergeCell ref="B468:B472"/>
    <mergeCell ref="A474:A478"/>
    <mergeCell ref="B474:B478"/>
    <mergeCell ref="A402:A406"/>
    <mergeCell ref="B402:B406"/>
    <mergeCell ref="A378:A382"/>
    <mergeCell ref="B378:B382"/>
    <mergeCell ref="A480:A484"/>
    <mergeCell ref="B480:B484"/>
    <mergeCell ref="A420:A424"/>
    <mergeCell ref="B420:B424"/>
    <mergeCell ref="A426:A430"/>
    <mergeCell ref="B426:B430"/>
    <mergeCell ref="A366:A370"/>
    <mergeCell ref="B366:B370"/>
    <mergeCell ref="A372:A376"/>
    <mergeCell ref="B372:B376"/>
    <mergeCell ref="A390:A394"/>
    <mergeCell ref="B390:B394"/>
    <mergeCell ref="A348:A352"/>
    <mergeCell ref="B348:B352"/>
    <mergeCell ref="A354:A358"/>
    <mergeCell ref="B354:B358"/>
    <mergeCell ref="A486:A490"/>
    <mergeCell ref="B486:B490"/>
    <mergeCell ref="A408:A412"/>
    <mergeCell ref="A360:A364"/>
    <mergeCell ref="B408:B412"/>
    <mergeCell ref="A414:A418"/>
    <mergeCell ref="A282:A286"/>
    <mergeCell ref="B282:B286"/>
    <mergeCell ref="A288:A292"/>
    <mergeCell ref="B288:B292"/>
    <mergeCell ref="A294:A298"/>
    <mergeCell ref="B294:B298"/>
    <mergeCell ref="A306:A310"/>
    <mergeCell ref="B306:B310"/>
    <mergeCell ref="A318:A322"/>
    <mergeCell ref="B318:B322"/>
    <mergeCell ref="A330:A334"/>
    <mergeCell ref="B330:B334"/>
    <mergeCell ref="B312:B316"/>
    <mergeCell ref="A258:A262"/>
    <mergeCell ref="B258:B262"/>
    <mergeCell ref="A174:A178"/>
    <mergeCell ref="B174:B178"/>
    <mergeCell ref="A240:A244"/>
    <mergeCell ref="B240:B244"/>
    <mergeCell ref="A246:A250"/>
    <mergeCell ref="B246:B250"/>
    <mergeCell ref="A210:A214"/>
    <mergeCell ref="B210:B214"/>
    <mergeCell ref="A144:A148"/>
    <mergeCell ref="B144:B148"/>
    <mergeCell ref="A150:A154"/>
    <mergeCell ref="B150:B154"/>
    <mergeCell ref="A168:A172"/>
    <mergeCell ref="B168:B172"/>
    <mergeCell ref="A126:A130"/>
    <mergeCell ref="B126:B130"/>
    <mergeCell ref="A138:A142"/>
    <mergeCell ref="B138:B142"/>
    <mergeCell ref="A132:A136"/>
    <mergeCell ref="A222:A226"/>
    <mergeCell ref="B222:B226"/>
    <mergeCell ref="A162:A166"/>
    <mergeCell ref="A204:A208"/>
    <mergeCell ref="B204:B208"/>
    <mergeCell ref="A79:A83"/>
    <mergeCell ref="B79:B83"/>
    <mergeCell ref="A85:A89"/>
    <mergeCell ref="B85:B89"/>
    <mergeCell ref="A73:A77"/>
    <mergeCell ref="B73:B77"/>
    <mergeCell ref="A618:A622"/>
    <mergeCell ref="B618:B622"/>
    <mergeCell ref="A576:A580"/>
    <mergeCell ref="B576:B580"/>
    <mergeCell ref="A600:A604"/>
    <mergeCell ref="A624:A628"/>
    <mergeCell ref="B624:B628"/>
    <mergeCell ref="A612:A616"/>
    <mergeCell ref="A606:A610"/>
    <mergeCell ref="B612:B616"/>
    <mergeCell ref="A216:A220"/>
    <mergeCell ref="B216:B220"/>
    <mergeCell ref="A228:A232"/>
    <mergeCell ref="B13:B17"/>
    <mergeCell ref="B132:B136"/>
    <mergeCell ref="D3:D4"/>
    <mergeCell ref="A13:A17"/>
    <mergeCell ref="A25:A29"/>
    <mergeCell ref="A49:A53"/>
    <mergeCell ref="B49:B53"/>
    <mergeCell ref="B97:B101"/>
    <mergeCell ref="A109:A113"/>
    <mergeCell ref="A1:G1"/>
    <mergeCell ref="B228:B232"/>
    <mergeCell ref="A192:A196"/>
    <mergeCell ref="B192:B196"/>
    <mergeCell ref="A180:A184"/>
    <mergeCell ref="B180:B184"/>
    <mergeCell ref="A156:A160"/>
    <mergeCell ref="F3:G3"/>
    <mergeCell ref="B264:B268"/>
    <mergeCell ref="E3:E4"/>
    <mergeCell ref="B162:B166"/>
    <mergeCell ref="A186:A190"/>
    <mergeCell ref="B186:B190"/>
    <mergeCell ref="A198:A202"/>
    <mergeCell ref="B198:B202"/>
    <mergeCell ref="B252:B256"/>
    <mergeCell ref="A234:A238"/>
    <mergeCell ref="B234:B238"/>
    <mergeCell ref="A270:A274"/>
    <mergeCell ref="B270:B274"/>
    <mergeCell ref="A396:A400"/>
    <mergeCell ref="B396:B400"/>
    <mergeCell ref="B384:B388"/>
    <mergeCell ref="A336:A340"/>
    <mergeCell ref="A276:A280"/>
    <mergeCell ref="B276:B280"/>
    <mergeCell ref="B324:B328"/>
    <mergeCell ref="B300:B304"/>
    <mergeCell ref="B109:B113"/>
    <mergeCell ref="A120:A124"/>
    <mergeCell ref="B120:B124"/>
    <mergeCell ref="A91:A95"/>
    <mergeCell ref="B91:B95"/>
    <mergeCell ref="A103:A107"/>
    <mergeCell ref="B103:B107"/>
    <mergeCell ref="A114:A118"/>
    <mergeCell ref="B114:B118"/>
    <mergeCell ref="A97:A101"/>
    <mergeCell ref="A3:A4"/>
    <mergeCell ref="B3:B4"/>
    <mergeCell ref="C3:C4"/>
    <mergeCell ref="B606:B610"/>
    <mergeCell ref="A462:A466"/>
    <mergeCell ref="B462:B466"/>
    <mergeCell ref="B360:B364"/>
    <mergeCell ref="A384:A388"/>
    <mergeCell ref="A252:A256"/>
    <mergeCell ref="B156:B160"/>
    <mergeCell ref="B600:B604"/>
    <mergeCell ref="A570:A574"/>
    <mergeCell ref="B432:B436"/>
    <mergeCell ref="A432:A436"/>
    <mergeCell ref="B570:B574"/>
    <mergeCell ref="B438:B442"/>
    <mergeCell ref="A438:A442"/>
    <mergeCell ref="A444:A448"/>
    <mergeCell ref="A594:A598"/>
    <mergeCell ref="B594:B598"/>
    <mergeCell ref="A264:A268"/>
    <mergeCell ref="A312:A316"/>
    <mergeCell ref="A300:A304"/>
    <mergeCell ref="B414:B418"/>
    <mergeCell ref="A456:A460"/>
    <mergeCell ref="B456:B460"/>
    <mergeCell ref="B342:B346"/>
    <mergeCell ref="B336:B340"/>
    <mergeCell ref="A324:A328"/>
    <mergeCell ref="A342:A346"/>
    <mergeCell ref="A19:A23"/>
    <mergeCell ref="B19:B23"/>
    <mergeCell ref="A37:A41"/>
    <mergeCell ref="B37:B41"/>
    <mergeCell ref="A43:A47"/>
    <mergeCell ref="B43:B47"/>
    <mergeCell ref="B25:B29"/>
    <mergeCell ref="B31:B35"/>
    <mergeCell ref="A31:A35"/>
    <mergeCell ref="A630:A634"/>
    <mergeCell ref="B630:B634"/>
    <mergeCell ref="A636:A640"/>
    <mergeCell ref="B636:B640"/>
    <mergeCell ref="B55:B59"/>
    <mergeCell ref="A55:A59"/>
    <mergeCell ref="B61:B65"/>
    <mergeCell ref="A61:A65"/>
    <mergeCell ref="A67:A71"/>
    <mergeCell ref="B67:B71"/>
  </mergeCells>
  <printOptions/>
  <pageMargins left="0.7086614173228347" right="0.31496062992125984" top="0.7480314960629921" bottom="0.7480314960629921" header="0.31496062992125984" footer="0.31496062992125984"/>
  <pageSetup fitToHeight="7" fitToWidth="1" horizontalDpi="600" verticalDpi="600" orientation="portrait" paperSize="9" scale="55" r:id="rId1"/>
  <rowBreaks count="6" manualBreakCount="6">
    <brk id="82" max="6" man="1"/>
    <brk id="137" max="6" man="1"/>
    <brk id="207" max="6" man="1"/>
    <brk id="277" max="6" man="1"/>
    <brk id="326" max="6" man="1"/>
    <brk id="406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2013-03-14T12:15:30Z</cp:lastPrinted>
  <dcterms:created xsi:type="dcterms:W3CDTF">2006-09-28T05:33:49Z</dcterms:created>
  <dcterms:modified xsi:type="dcterms:W3CDTF">2018-10-18T10:56:52Z</dcterms:modified>
  <cp:category/>
  <cp:version/>
  <cp:contentType/>
  <cp:contentStatus/>
</cp:coreProperties>
</file>